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governmentis-my.sharepoint.com/personal/anna_b_olsen_fjr_is/Documents/"/>
    </mc:Choice>
  </mc:AlternateContent>
  <xr:revisionPtr revIDLastSave="53" documentId="8_{9331FA57-AB93-4A51-A300-87C3EBA69CB6}" xr6:coauthVersionLast="47" xr6:coauthVersionMax="47" xr10:uidLastSave="{7635C8F9-F221-4B45-89B5-E194C031C0FA}"/>
  <bookViews>
    <workbookView xWindow="26980" yWindow="20" windowWidth="48770" windowHeight="20860" activeTab="23" xr2:uid="{27D2923A-8025-4077-A737-0402912131AA}"/>
  </bookViews>
  <sheets>
    <sheet name="Töfluyfirlit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9" r:id="rId18"/>
    <sheet name="18" sheetId="20" r:id="rId19"/>
    <sheet name="19" sheetId="21" r:id="rId20"/>
    <sheet name="20" sheetId="24" r:id="rId21"/>
    <sheet name="21" sheetId="25" r:id="rId22"/>
    <sheet name="22" sheetId="30" r:id="rId23"/>
    <sheet name="23" sheetId="26" r:id="rId24"/>
  </sheets>
  <externalReferences>
    <externalReference r:id="rId25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30" l="1"/>
  <c r="H17" i="30"/>
  <c r="G17" i="30"/>
  <c r="F17" i="30"/>
  <c r="E17" i="30"/>
  <c r="D17" i="30"/>
  <c r="C17" i="30"/>
  <c r="B17" i="30"/>
  <c r="I16" i="30"/>
  <c r="H16" i="30"/>
  <c r="G16" i="30"/>
  <c r="F16" i="30"/>
  <c r="E16" i="30"/>
  <c r="D16" i="30"/>
  <c r="C16" i="30"/>
  <c r="B16" i="30"/>
  <c r="I15" i="30"/>
  <c r="H15" i="30"/>
  <c r="G15" i="30"/>
  <c r="F15" i="30"/>
  <c r="E15" i="30"/>
  <c r="D15" i="30"/>
  <c r="C15" i="30"/>
  <c r="B15" i="30"/>
  <c r="I14" i="30"/>
  <c r="H14" i="30"/>
  <c r="G14" i="30"/>
  <c r="F14" i="30"/>
  <c r="E14" i="30"/>
  <c r="D14" i="30"/>
  <c r="C14" i="30"/>
  <c r="B14" i="30"/>
  <c r="I13" i="30"/>
  <c r="H13" i="30"/>
  <c r="G13" i="30"/>
  <c r="F13" i="30"/>
  <c r="E13" i="30"/>
  <c r="D13" i="30"/>
  <c r="C13" i="30"/>
  <c r="B13" i="30"/>
  <c r="I12" i="30"/>
  <c r="H12" i="30"/>
  <c r="G12" i="30"/>
  <c r="F12" i="30"/>
  <c r="E12" i="30"/>
  <c r="D12" i="30"/>
  <c r="C12" i="30"/>
  <c r="B12" i="30"/>
  <c r="I11" i="30"/>
  <c r="H11" i="30"/>
  <c r="G11" i="30"/>
  <c r="F11" i="30"/>
  <c r="E11" i="30"/>
  <c r="D11" i="30"/>
  <c r="C11" i="30"/>
  <c r="B11" i="30"/>
  <c r="I8" i="30"/>
  <c r="H8" i="30"/>
  <c r="G8" i="30"/>
  <c r="F8" i="30"/>
  <c r="E8" i="30"/>
  <c r="D8" i="30"/>
  <c r="C8" i="30"/>
  <c r="B8" i="30"/>
  <c r="I6" i="30"/>
  <c r="H6" i="30"/>
  <c r="G6" i="30"/>
  <c r="F6" i="30"/>
  <c r="E6" i="30"/>
  <c r="E7" i="30" s="1"/>
  <c r="E9" i="30" s="1"/>
  <c r="D6" i="30"/>
  <c r="D7" i="30" s="1"/>
  <c r="D9" i="30" s="1"/>
  <c r="C6" i="30"/>
  <c r="B6" i="30"/>
  <c r="I5" i="30"/>
  <c r="H5" i="30"/>
  <c r="G5" i="30"/>
  <c r="F5" i="30"/>
  <c r="E5" i="30"/>
  <c r="D5" i="30"/>
  <c r="C5" i="30"/>
  <c r="B5" i="30"/>
  <c r="I7" i="30" l="1"/>
  <c r="I9" i="30" s="1"/>
  <c r="F7" i="30"/>
  <c r="F9" i="30" s="1"/>
  <c r="H7" i="30"/>
  <c r="H9" i="30" s="1"/>
  <c r="B7" i="30"/>
  <c r="B9" i="30" s="1"/>
  <c r="G7" i="30"/>
  <c r="G9" i="30" s="1"/>
  <c r="C7" i="30"/>
  <c r="C9" i="30" s="1"/>
  <c r="J18" i="14"/>
  <c r="I18" i="14"/>
  <c r="H18" i="14"/>
  <c r="G18" i="14"/>
  <c r="F18" i="14"/>
  <c r="E18" i="14"/>
  <c r="D18" i="14"/>
  <c r="C18" i="14"/>
  <c r="B18" i="14"/>
  <c r="J14" i="14"/>
  <c r="I14" i="14"/>
  <c r="H14" i="14"/>
  <c r="G14" i="14"/>
  <c r="F14" i="14"/>
  <c r="E14" i="14"/>
  <c r="D14" i="14"/>
  <c r="C14" i="14"/>
  <c r="B14" i="14"/>
  <c r="J12" i="14"/>
  <c r="I12" i="14"/>
  <c r="H12" i="14"/>
  <c r="G12" i="14"/>
  <c r="F12" i="14"/>
  <c r="E12" i="14"/>
  <c r="D12" i="14"/>
  <c r="C12" i="14"/>
  <c r="B12" i="14"/>
  <c r="J11" i="14"/>
  <c r="I11" i="14"/>
  <c r="H11" i="14"/>
  <c r="G11" i="14"/>
  <c r="F11" i="14"/>
  <c r="E11" i="14"/>
  <c r="D11" i="14"/>
  <c r="C11" i="14"/>
  <c r="B11" i="14"/>
  <c r="J10" i="14"/>
  <c r="I10" i="14"/>
  <c r="H10" i="14"/>
  <c r="G10" i="14"/>
  <c r="F10" i="14"/>
  <c r="E10" i="14"/>
  <c r="D10" i="14"/>
  <c r="C10" i="14"/>
  <c r="B10" i="14"/>
  <c r="J9" i="14"/>
  <c r="I9" i="14"/>
  <c r="H9" i="14"/>
  <c r="H13" i="14" s="1"/>
  <c r="G9" i="14"/>
  <c r="F9" i="14"/>
  <c r="E9" i="14"/>
  <c r="D9" i="14"/>
  <c r="C9" i="14"/>
  <c r="B9" i="14"/>
  <c r="J8" i="14"/>
  <c r="I8" i="14"/>
  <c r="H8" i="14"/>
  <c r="G8" i="14"/>
  <c r="F8" i="14"/>
  <c r="E8" i="14"/>
  <c r="D8" i="14"/>
  <c r="C8" i="14"/>
  <c r="B8" i="14"/>
  <c r="J7" i="14"/>
  <c r="I7" i="14"/>
  <c r="H7" i="14"/>
  <c r="G7" i="14"/>
  <c r="F7" i="14"/>
  <c r="E7" i="14"/>
  <c r="D7" i="14"/>
  <c r="C7" i="14"/>
  <c r="B7" i="14"/>
  <c r="J5" i="14"/>
  <c r="I5" i="14"/>
  <c r="H5" i="14"/>
  <c r="G5" i="14"/>
  <c r="F5" i="14"/>
  <c r="E5" i="14"/>
  <c r="D5" i="14"/>
  <c r="C5" i="14"/>
  <c r="B5" i="14"/>
  <c r="J4" i="14"/>
  <c r="I4" i="14"/>
  <c r="I6" i="14" s="1"/>
  <c r="H4" i="14"/>
  <c r="H6" i="14" s="1"/>
  <c r="G4" i="14"/>
  <c r="F4" i="14"/>
  <c r="E4" i="14"/>
  <c r="D4" i="14"/>
  <c r="C4" i="14"/>
  <c r="B4" i="14"/>
  <c r="B15" i="14" l="1"/>
  <c r="D6" i="14"/>
  <c r="E6" i="14"/>
  <c r="F6" i="14"/>
  <c r="F13" i="14"/>
  <c r="J16" i="14"/>
  <c r="B13" i="14"/>
  <c r="C6" i="14"/>
  <c r="C13" i="14"/>
  <c r="D13" i="14"/>
  <c r="E13" i="14"/>
  <c r="G6" i="14"/>
  <c r="G13" i="14"/>
  <c r="J13" i="14"/>
  <c r="J6" i="14"/>
  <c r="D15" i="14"/>
  <c r="D17" i="14" s="1"/>
  <c r="E16" i="14"/>
  <c r="E15" i="14"/>
  <c r="F15" i="14"/>
  <c r="B16" i="14"/>
  <c r="B17" i="14" s="1"/>
  <c r="F16" i="14"/>
  <c r="G16" i="14"/>
  <c r="G15" i="14"/>
  <c r="D16" i="14"/>
  <c r="H16" i="14"/>
  <c r="H15" i="14"/>
  <c r="H17" i="14" s="1"/>
  <c r="C16" i="14"/>
  <c r="C15" i="14"/>
  <c r="C17" i="14" s="1"/>
  <c r="I16" i="14"/>
  <c r="I13" i="14"/>
  <c r="G17" i="14"/>
  <c r="I15" i="14"/>
  <c r="B6" i="14"/>
  <c r="J15" i="14"/>
  <c r="J17" i="14" s="1"/>
  <c r="E17" i="14" l="1"/>
  <c r="F17" i="14"/>
  <c r="I17" i="14"/>
</calcChain>
</file>

<file path=xl/sharedStrings.xml><?xml version="1.0" encoding="utf-8"?>
<sst xmlns="http://schemas.openxmlformats.org/spreadsheetml/2006/main" count="842" uniqueCount="390">
  <si>
    <t>Töflur</t>
  </si>
  <si>
    <t>Kafli</t>
  </si>
  <si>
    <t>Töfluheiti</t>
  </si>
  <si>
    <t>1</t>
  </si>
  <si>
    <t>0</t>
  </si>
  <si>
    <t>Lykilstærðir-tillaga 2027-2031</t>
  </si>
  <si>
    <t>2</t>
  </si>
  <si>
    <t>Hið opinbera 2027-2031</t>
  </si>
  <si>
    <t>3</t>
  </si>
  <si>
    <t>Ríkissjóður 2027-2031</t>
  </si>
  <si>
    <t>4</t>
  </si>
  <si>
    <t>Sveitarfélög 2027-2031</t>
  </si>
  <si>
    <t>5</t>
  </si>
  <si>
    <t>Heildarútgjöld málefnasviða 2027-2031</t>
  </si>
  <si>
    <t>6</t>
  </si>
  <si>
    <t>Útgjaldarammar 2027-2031</t>
  </si>
  <si>
    <t>7</t>
  </si>
  <si>
    <t>Stöðugleikaregla 2027-2031</t>
  </si>
  <si>
    <t>8</t>
  </si>
  <si>
    <t>Sjóðsstreymi 2027-2031</t>
  </si>
  <si>
    <t>9</t>
  </si>
  <si>
    <t>2_1</t>
  </si>
  <si>
    <t>Þjóðhagsspá Seðlabanka Íslands til 2028, framlengd til 2031</t>
  </si>
  <si>
    <t>10</t>
  </si>
  <si>
    <t>3_1</t>
  </si>
  <si>
    <t>Fjármál hins opinbera samanburður við stefnu</t>
  </si>
  <si>
    <t>11</t>
  </si>
  <si>
    <t>Stöðugleikaregla tafla fjármálaáætlun 2027-2031</t>
  </si>
  <si>
    <t>12</t>
  </si>
  <si>
    <t>Fjármál hins opinbera samanb við stefnu skuldir 2027-2031</t>
  </si>
  <si>
    <t>13</t>
  </si>
  <si>
    <t>3_2_1</t>
  </si>
  <si>
    <t>Afkomuhorfur ríkissjóðs 2027-2031</t>
  </si>
  <si>
    <t>14</t>
  </si>
  <si>
    <t>Samanburður við fyrri fjármálaáætlun 2027-2031</t>
  </si>
  <si>
    <t>15</t>
  </si>
  <si>
    <t>3_2_2</t>
  </si>
  <si>
    <t>Tekjuáætlun á þjóðhagsgrunni</t>
  </si>
  <si>
    <t>16</t>
  </si>
  <si>
    <t>3_2_3</t>
  </si>
  <si>
    <t>Samanburður útgjalda við fjármálaáætlun 2026-2030</t>
  </si>
  <si>
    <t>17</t>
  </si>
  <si>
    <t>Fjárfestingarframlög 2027-2031</t>
  </si>
  <si>
    <t>18</t>
  </si>
  <si>
    <t>Ríkisfjármál_heildarútgjöld_hagrænt</t>
  </si>
  <si>
    <t>19</t>
  </si>
  <si>
    <t>3_2_5</t>
  </si>
  <si>
    <t>Innbyrðis viðskipti A1, A2 og A3 2027-2031</t>
  </si>
  <si>
    <t>20</t>
  </si>
  <si>
    <t>3_3</t>
  </si>
  <si>
    <t>Afkoma A-hluta sveitarfélaga 2025-2031</t>
  </si>
  <si>
    <t>21</t>
  </si>
  <si>
    <t>Afkoma sveitarfélaga samanburður við fyrri FÁ</t>
  </si>
  <si>
    <t>22</t>
  </si>
  <si>
    <t>3_4</t>
  </si>
  <si>
    <t>Lykiltölur fyrirtækja hins opinbera 2027-2031</t>
  </si>
  <si>
    <t>23</t>
  </si>
  <si>
    <t>Lykiltölur fjármála opinberra aðila í heild 2027-2031</t>
  </si>
  <si>
    <t>Lykiltölur um afkomu og efnahag opinberra aðila</t>
  </si>
  <si>
    <t>ma.kr.</t>
  </si>
  <si>
    <t>Áætlun 2023</t>
  </si>
  <si>
    <t>Áætlun 2024</t>
  </si>
  <si>
    <t>Áætlun 2025</t>
  </si>
  <si>
    <t>Áætlun 2026</t>
  </si>
  <si>
    <t>Áætlun 2027</t>
  </si>
  <si>
    <t>Áætlun 2028</t>
  </si>
  <si>
    <t>Áætlun 2029</t>
  </si>
  <si>
    <t>Áætlun 2030</t>
  </si>
  <si>
    <t>Áætlun 2031</t>
  </si>
  <si>
    <t>Hið opinbera (A1-hluti ríkis og A-hluti sveitarfélaga)</t>
  </si>
  <si>
    <t>Rekstrarafkoma</t>
  </si>
  <si>
    <t>Heildarafkoma</t>
  </si>
  <si>
    <t>Hrein eign¹</t>
  </si>
  <si>
    <t>Nafnvirði heildarútgjalda</t>
  </si>
  <si>
    <t>Heildarskuldir,² % af VLF</t>
  </si>
  <si>
    <r>
      <t>Skuldir skv. viðmiði laga um op. fjármál,</t>
    </r>
    <r>
      <rPr>
        <sz val="9"/>
        <rFont val="Calibri"/>
        <family val="2"/>
      </rPr>
      <t>³</t>
    </r>
    <r>
      <rPr>
        <sz val="9"/>
        <rFont val="Times New Roman"/>
        <family val="1"/>
      </rPr>
      <t xml:space="preserve"> % af VLF</t>
    </r>
  </si>
  <si>
    <t>Opinber fyrirtæki:</t>
  </si>
  <si>
    <t>Opinberir aðilar í heild:</t>
  </si>
  <si>
    <t>¹ Staða í árslok, efnislegar og peningalegar eignir að frádregnum brúttóskuldum að meðtöldum lífeyrisskuldbindingum og viðskiptaskuldum, þ.e. heildarskuldum.</t>
  </si>
  <si>
    <t>² Brúttóskuldir að meðtöldum lífeyrisskuldbindingum og viðskiptaskuldum.</t>
  </si>
  <si>
    <t xml:space="preserve">³ Heildarskuldir að frátöldum lífeyrisskuldbindingum og viðskiptaskuldum og að frádregnum sjóðum og bankainnstæðum, sbr. 7. gr. laga nr. 123/2015, um opinber fjármál. </t>
  </si>
  <si>
    <t>Rekstraryfirlit fyrir hið opinbera árin 2027-2031</t>
  </si>
  <si>
    <t>Þjóðhagsgrunnur, ma.kr.</t>
  </si>
  <si>
    <t>Áætlun
2021</t>
  </si>
  <si>
    <t>Áætlun
2022</t>
  </si>
  <si>
    <t>Áætlun
2023</t>
  </si>
  <si>
    <t>Áætlun
2024</t>
  </si>
  <si>
    <t>Áætlun
2025</t>
  </si>
  <si>
    <t>Áætlun
2026</t>
  </si>
  <si>
    <t>Áætlun
2027</t>
  </si>
  <si>
    <t>Áætlun
2028</t>
  </si>
  <si>
    <t>Áætlun
2029</t>
  </si>
  <si>
    <t>Áætlun
2030</t>
  </si>
  <si>
    <t>Áætlun
2031</t>
  </si>
  <si>
    <t>2020 - Proj.</t>
  </si>
  <si>
    <t>2021 - Proj.</t>
  </si>
  <si>
    <t>2022 - Proj.</t>
  </si>
  <si>
    <t>2023 - Proj.</t>
  </si>
  <si>
    <t>2024 - Proj.</t>
  </si>
  <si>
    <t>2025 - Proj.</t>
  </si>
  <si>
    <t>2026 - Proj.</t>
  </si>
  <si>
    <t>2027 - Proj.</t>
  </si>
  <si>
    <t>2028 - Proj.</t>
  </si>
  <si>
    <t>Heildartekjur</t>
  </si>
  <si>
    <t>Skatttekjur</t>
  </si>
  <si>
    <t>Skattar á tekjur og hagnað</t>
  </si>
  <si>
    <t>Skattar á launagreiðslur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</si>
  <si>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</si>
  <si>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</si>
  <si>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</si>
  <si>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</si>
  <si>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</si>
  <si>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</si>
  <si>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Frá erlendum aðilum</t>
  </si>
  <si>
    <t>Frá almannatryggingum</t>
  </si>
  <si>
    <t>Frá sveitarfélögum</t>
  </si>
  <si>
    <t>Aðrar tekjur</t>
  </si>
  <si>
    <t>Eignatekjur</t>
  </si>
  <si>
    <t>þ.a. vaxtatekjur</t>
  </si>
  <si>
    <t>þ.a. arðgreiðslur</t>
  </si>
  <si>
    <t>Sala á vöru og þjónustu</t>
  </si>
  <si>
    <t>Ýmsar aðrar tekjur</t>
  </si>
  <si>
    <t>Heildargjöld</t>
  </si>
  <si>
    <t>Rekstrarútgjöld</t>
  </si>
  <si>
    <t>Laun</t>
  </si>
  <si>
    <t>Kaup á vöru og þjónustu</t>
  </si>
  <si>
    <t>Afskriftir</t>
  </si>
  <si>
    <t>Vaxtagjöld</t>
  </si>
  <si>
    <t>Framleiðslustyrkir</t>
  </si>
  <si>
    <t>Til erlendra stjórnvalda</t>
  </si>
  <si>
    <t>Til alþjóðastofnana</t>
  </si>
  <si>
    <t>Til sveitarfélaga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</si>
  <si>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</si>
  <si>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</si>
  <si>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</si>
  <si>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</si>
  <si>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</si>
  <si>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Frumjöfnuður</t>
  </si>
  <si>
    <t>Peningalegar eignir, hreyfingar</t>
  </si>
  <si>
    <t>Handbært fé, nettó</t>
  </si>
  <si>
    <t>Verðbréf</t>
  </si>
  <si>
    <t>Lánveitingar</t>
  </si>
  <si>
    <t>Hlutafé og stofnfjárframlög</t>
  </si>
  <si>
    <t>Viðskiptakröfur</t>
  </si>
  <si>
    <t>Skuldir, hreyfingar</t>
  </si>
  <si>
    <t>Skuldabréf</t>
  </si>
  <si>
    <t>Lántökur</t>
  </si>
  <si>
    <t>Lífeyrisskuldbindingar</t>
  </si>
  <si>
    <t>Viðskiptaskuldir</t>
  </si>
  <si>
    <t>2029 - Proj.</t>
  </si>
  <si>
    <t>þ.a. gjaldfærðir vextir</t>
  </si>
  <si>
    <t>þ.a. verðbætur</t>
  </si>
  <si>
    <t>þ.a. reiknaðir vextir lífeyrisskuldbindinga</t>
  </si>
  <si>
    <t>Til almannatrygginga</t>
  </si>
  <si>
    <t>2030 - Proj.</t>
  </si>
  <si>
    <t xml:space="preserve">   Skattar á laungreiðslur og vinnuafl</t>
  </si>
  <si>
    <t>Frá ríkinu</t>
  </si>
  <si>
    <t>Heildarútgjöld</t>
  </si>
  <si>
    <t>Til ríkisins</t>
  </si>
  <si>
    <t>Útgjaldarammar málefnasviða árin 2027-2031</t>
  </si>
  <si>
    <t>Heildarútgjöld málefnasviða í m.kr. á verðlagi 2026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</si>
  <si>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</si>
  <si>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</si>
  <si>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</si>
  <si>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</si>
  <si>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</si>
  <si>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</si>
  <si>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</si>
  <si>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</si>
  <si>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</si>
  <si>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</si>
  <si>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</si>
  <si>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</si>
  <si>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</si>
  <si>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</si>
  <si>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</si>
  <si>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 og neytendamál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</si>
  <si>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</si>
  <si>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</si>
  <si>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</si>
  <si>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</si>
  <si>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</si>
  <si>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barnamála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</si>
  <si>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</si>
  <si>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</si>
  <si>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</si>
  <si>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</si>
  <si>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</si>
  <si>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</si>
  <si>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</si>
  <si>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</si>
  <si>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Húsnæðis- og skipulagsmál</t>
  </si>
  <si>
    <t>32 Lýðheilsa og stjórnsýsla velferðarmála</t>
  </si>
  <si>
    <t>33 Fjármagnskostnaður, ábyrgðir og lífeyrisskuldbindingar</t>
  </si>
  <si>
    <t>34 Almennur varasjóður og sértækar fjárráðstafanir</t>
  </si>
  <si>
    <t>35 Alþjóðleg þróunarsamvinna</t>
  </si>
  <si>
    <t>Heildargjöld á verðlagi ársins 2026</t>
  </si>
  <si>
    <t>Uppsafn. áætl. launa- og verðlagsbætur frá árinu 2026</t>
  </si>
  <si>
    <t>Heildargjöld á verðlagi hvers árs</t>
  </si>
  <si>
    <t>Heildargjöld aðlöguð að GFS-staðli¹</t>
  </si>
  <si>
    <t>Heildarútgjöld samkvæmt GFS-staðli á verðl. hvers árs</t>
  </si>
  <si>
    <t>¹ Hér er meðal annars um að ræða aðlaganir vegna innbyrðis viðskipta milli A-hluta aðila þannig að ekki komi til tvítalningar útgjalda. Þá eru einnig gerðar aðlaganir á meðferð lífeyrisskuldbindinga og vaxtagjalda.</t>
  </si>
  <si>
    <t>Málefnasvið án liða utan ramma¹ í m.kr. á verðlagi 2026</t>
  </si>
  <si>
    <t>-</t>
  </si>
  <si>
    <t>Samtals frumgjöld innan ramma á verðl. 2026</t>
  </si>
  <si>
    <t>Liðir utan ramma¹</t>
  </si>
  <si>
    <r>
      <t>Aðlögun frumgjalda að GFS staðli</t>
    </r>
    <r>
      <rPr>
        <sz val="8"/>
        <rFont val="Calibri"/>
        <family val="2"/>
      </rPr>
      <t>²</t>
    </r>
  </si>
  <si>
    <t>Frumgjöld samkvæmt GFS-staðli á verðlagi 2026</t>
  </si>
  <si>
    <t>Frumgjöld samkvæmt GFS-staðli á verðlagi hvers árs</t>
  </si>
  <si>
    <t>þar af gjaldfærð vaxtagjöld</t>
  </si>
  <si>
    <t>þar af reiknaðir vextir á ófjármagnaðar lífeyrisskuldb.</t>
  </si>
  <si>
    <t>þar af verðbætur</t>
  </si>
  <si>
    <t>Aðlögun vaxtagjalda að GFS staðli</t>
  </si>
  <si>
    <t>Heildargjöld samkvæmt GFS-staðli á verðlagi hvers árs</t>
  </si>
  <si>
    <t>¹  Liðir sem falla utan ramma málefnasviða að frátöldum vaxtagjöldum eru eftirfarandi: ríkisábyrgðir, afskriftir skattkrafna, lífeyrisskuldbindingar, Atvinnuleysistryggingasjóður og framlög til Jöfnunarsjóðs sveitarfélaga.</t>
  </si>
  <si>
    <t>²  Hér er m.a. um að ræða aðlaganir vegna innbyrðis viðskipta milli A-hluta aðila þannig að ekki komi til tvítalningar útgjalda.  Þá er einnig um að ræða aðlögun á meðferð lífeyrisskuldbindinga.</t>
  </si>
  <si>
    <t>Stöðugleikaregla ríkissjóðs (A1-hluta) árin 2027-2031</t>
  </si>
  <si>
    <t>Stöðugleikaregla, ma.kr. á verðlagi 2026</t>
  </si>
  <si>
    <t>Fjárlög
2026</t>
  </si>
  <si>
    <t>Heildarútgjöld málefnasviða</t>
  </si>
  <si>
    <t>Undanskildir liðir</t>
  </si>
  <si>
    <t>Fjárfestingarframlög</t>
  </si>
  <si>
    <t>Atvinnuleysisbætur</t>
  </si>
  <si>
    <t>Jöfnunarsjóður, lögbundin framlög</t>
  </si>
  <si>
    <t>Afskriftir skattkrafna</t>
  </si>
  <si>
    <t>Tapaðar kröfur og tjónabætur</t>
  </si>
  <si>
    <t>Útgjaldagrunnur stöðugleikareglu</t>
  </si>
  <si>
    <t>Raunvöxtur útgjalda frá fyrra ári, %</t>
  </si>
  <si>
    <t>Raunvöxtur útgjalda frá fyrra ári</t>
  </si>
  <si>
    <t>Raunvöxtur tekjuráðstafana frá fyrra ári</t>
  </si>
  <si>
    <t>Útgjaldavöxtur að frádregnum tekjuráðstöfunum</t>
  </si>
  <si>
    <t>Stöðugleikaregla, % br. frá fyrra ári</t>
  </si>
  <si>
    <t>Sjóðsstreymi ríkissjóðs (A1-hluta)  árin 2027-2031</t>
  </si>
  <si>
    <t>Greiðslugrunnur, ma.kr.</t>
  </si>
  <si>
    <t>Rekstrarhreyfingar</t>
  </si>
  <si>
    <t>Innheimta</t>
  </si>
  <si>
    <t>Fjármunatekjur</t>
  </si>
  <si>
    <t>Greiðslur</t>
  </si>
  <si>
    <t>Rekstrargjöld án fjármagnskostnaðar</t>
  </si>
  <si>
    <t>Rekstrartilfærslur</t>
  </si>
  <si>
    <t>Fjármagnstilfærslur</t>
  </si>
  <si>
    <t>Fjármagnskostnaður</t>
  </si>
  <si>
    <t>Handbært fé frá rekstri</t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</si>
  <si>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</si>
  <si>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</si>
  <si>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</si>
  <si>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</si>
  <si>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</si>
  <si>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</si>
  <si>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</si>
  <si>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</si>
  <si>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Fjárfestingarhreyfingar samtals</t>
  </si>
  <si>
    <t>Hreinn lánsfjárjöfnuður</t>
  </si>
  <si>
    <t>Fjármögnunarhreyfingar</t>
  </si>
  <si>
    <t>Tekin langtímalán</t>
  </si>
  <si>
    <t>Afborganir af teknum lánum</t>
  </si>
  <si>
    <t>Fjármögnunarhreyfingar samtals</t>
  </si>
  <si>
    <t>Breyting á handbæru fé</t>
  </si>
  <si>
    <t>Greiðsluafkoma</t>
  </si>
  <si>
    <t>% af VLF</t>
  </si>
  <si>
    <t>VLF</t>
  </si>
  <si>
    <t>Þjóðhagsspá Seðlabanka Íslands 2024-2028, framlengd til 2031 af fjármála- og efnahagsráðuneytinu</t>
  </si>
  <si>
    <t>Magnbreyting, %</t>
  </si>
  <si>
    <t>2024 ma.kr.</t>
  </si>
  <si>
    <t>Einkaneysla</t>
  </si>
  <si>
    <t>Samneysla</t>
  </si>
  <si>
    <t>Fjármunamyndun</t>
  </si>
  <si>
    <t xml:space="preserve">   Atvinnuvegir</t>
  </si>
  <si>
    <t xml:space="preserve">   Íbúðarhúsnæði</t>
  </si>
  <si>
    <t xml:space="preserve">   Opinber fjárfesting</t>
  </si>
  <si>
    <t>Útflutningur</t>
  </si>
  <si>
    <t>Innflutningur</t>
  </si>
  <si>
    <t>Verg landsframleiðsla</t>
  </si>
  <si>
    <t xml:space="preserve">  </t>
  </si>
  <si>
    <t>Þjóðarútgjöld</t>
  </si>
  <si>
    <t>Vöru- og þjónustujöfnuður % VLF</t>
  </si>
  <si>
    <t>Viðskiptajöfnuður % VLF</t>
  </si>
  <si>
    <t xml:space="preserve"> </t>
  </si>
  <si>
    <t>Vísitala neysluverðs</t>
  </si>
  <si>
    <t>Skráð atvinnuleysi</t>
  </si>
  <si>
    <t>Heildarlaun á ársverk</t>
  </si>
  <si>
    <t>Heimild: Seðlabanki Íslands og fjármála- og efnahagsráðuneytið</t>
  </si>
  <si>
    <t>Afkomuhorfur hins opinbera samanborið við markmið fjármálastefnu</t>
  </si>
  <si>
    <t>Afkoma, ma.kr.</t>
  </si>
  <si>
    <t>I. Hið opinbera</t>
  </si>
  <si>
    <t>Afkoma</t>
  </si>
  <si>
    <t>Fjármálastefna % af VLF</t>
  </si>
  <si>
    <t>Frávik % af VLF</t>
  </si>
  <si>
    <t>Óvissubil % af VLF</t>
  </si>
  <si>
    <t>II. Ríkissjóður</t>
  </si>
  <si>
    <t>III. Sveitarfélög</t>
  </si>
  <si>
    <t>Stöðugleikaregla, ma.kr.</t>
  </si>
  <si>
    <t>Skuldahorfur hins opinbera samanborið við markmið fjármálastefnu</t>
  </si>
  <si>
    <t>Skuldir, ma.kr.</t>
  </si>
  <si>
    <t>Skuldir skv. fjármálareglu¹</t>
  </si>
  <si>
    <t>Stefna, % af VLF</t>
  </si>
  <si>
    <t xml:space="preserve">¹ Heildarskuldir, að frátöldum lífeyrisskuldbindingum og viðskiptaskuldum og að frádregnum sjóðum og bankainnstæðum, sbr. 7. gr. laga nr. 123/2015, um opinber fjármál. </t>
  </si>
  <si>
    <t>Áætluð afkoma ríkissjóðs 2026-2031</t>
  </si>
  <si>
    <t>Áætl.
2023</t>
  </si>
  <si>
    <t>Áætl.
2024</t>
  </si>
  <si>
    <t>Áætl.
2025</t>
  </si>
  <si>
    <t>Frumtekjur</t>
  </si>
  <si>
    <t>Frumgjöld</t>
  </si>
  <si>
    <t>Vaxtatekjur</t>
  </si>
  <si>
    <t>þar af gjaldfærðir vextir</t>
  </si>
  <si>
    <t>þar af reiknaðir vextir á lífeyrisskuldb.</t>
  </si>
  <si>
    <t>Fjármagnsjöfnuður</t>
  </si>
  <si>
    <t>Heildarjöfnuður</t>
  </si>
  <si>
    <t>Þjóðhagsgrunnur</t>
  </si>
  <si>
    <t>Skatttekjur og tryggingagjöld</t>
  </si>
  <si>
    <t>þ.a. tekjuskattur einstaklinga</t>
  </si>
  <si>
    <t>þ.a. tekjuskattur lögaðila</t>
  </si>
  <si>
    <t>þ.a. virðisaukaskattur</t>
  </si>
  <si>
    <t>þ.a. tryggingagjöld</t>
  </si>
  <si>
    <t>Breyttar ráðstafanir á tekjuhlið</t>
  </si>
  <si>
    <t>Breyttar ráðstafanir á gjaldahlið</t>
  </si>
  <si>
    <t>Heildartekjur br. a.t.t. til ráðstafana</t>
  </si>
  <si>
    <t>Heildarútgjöld br. a.t.t. til ráðstafana</t>
  </si>
  <si>
    <t>Heildarútgjöld á verðlagi 2026</t>
  </si>
  <si>
    <t>Breytingar frá gildandi áætlun</t>
  </si>
  <si>
    <t xml:space="preserve">ma.kr. </t>
  </si>
  <si>
    <t>Heilbrigðismál</t>
  </si>
  <si>
    <t>Félags-, húsnæðis- og tryggingamál</t>
  </si>
  <si>
    <t>Fjármagnskostn., ábyrgðir og lífeyrisskuldbindingar</t>
  </si>
  <si>
    <t>Mennta- og menningarmál</t>
  </si>
  <si>
    <t>Samgöngu- og fjarskiptamál</t>
  </si>
  <si>
    <t>Umhverfismál og orkumál</t>
  </si>
  <si>
    <t>Almanna- og réttaröryggi</t>
  </si>
  <si>
    <t>Nýsköpun, rannsóknir og þekkingargreinar</t>
  </si>
  <si>
    <t>Skatta-, eigna- og fjármálaumsýsla</t>
  </si>
  <si>
    <t>Utanríkismál og alþjóðl. Þróunarsamvinna</t>
  </si>
  <si>
    <t>Önnur málefnasvið</t>
  </si>
  <si>
    <t>Samtals</t>
  </si>
  <si>
    <t>br. milli ára</t>
  </si>
  <si>
    <t>br. milli ára, %</t>
  </si>
  <si>
    <t>Fjárfestingarframlög, ma.kr.</t>
  </si>
  <si>
    <t>Fjárlög 2026</t>
  </si>
  <si>
    <t>Uppsafnað yfir tímabil FÁ</t>
  </si>
  <si>
    <t>Vegagerðin</t>
  </si>
  <si>
    <t>Betri samgöngur</t>
  </si>
  <si>
    <t>Hafnabótasjóður</t>
  </si>
  <si>
    <t>Flugvellir</t>
  </si>
  <si>
    <t>Nýi Landspítalinn*</t>
  </si>
  <si>
    <t>Legudeild við sjúkrahúsið á Akureyri</t>
  </si>
  <si>
    <t>Endurnýjun tækja og aðrar nýframkv.</t>
  </si>
  <si>
    <t>Uppbygging nýs fangelsis*</t>
  </si>
  <si>
    <t>Þjóðarhöllin</t>
  </si>
  <si>
    <t>Viðhald/stækkun framhalds- og verknámsskóla*</t>
  </si>
  <si>
    <t>Þjóðleikhúsið: viðbygging</t>
  </si>
  <si>
    <t>Félags- og tryggingamál</t>
  </si>
  <si>
    <t>Húsnæði vegna öryggisvistunar fullorðinna</t>
  </si>
  <si>
    <t>Aðrar framkvæmdir</t>
  </si>
  <si>
    <t>Nýbygging við Stjórnarráðið</t>
  </si>
  <si>
    <t>Aðrar endurbætur fasteigna ríkissjóðs</t>
  </si>
  <si>
    <t>Jarðræktarmiðstöðin</t>
  </si>
  <si>
    <t>Uppbygging stafrænna innviða</t>
  </si>
  <si>
    <t>Annað</t>
  </si>
  <si>
    <t>Heildar fjárfestingarframlög ríkissjóðs</t>
  </si>
  <si>
    <t xml:space="preserve">árleg breyting, ma.kr. </t>
  </si>
  <si>
    <t>*Uppsafnaðar heimildir til staðar</t>
  </si>
  <si>
    <t>Hagræn skipting útgjalda</t>
  </si>
  <si>
    <t>ma.kr. á verðlagi hvers árs</t>
  </si>
  <si>
    <t>Frumútgjöld</t>
  </si>
  <si>
    <t>Frumútgjöld sem % af VLF</t>
  </si>
  <si>
    <t>Heildarútgjöld sem % af VLF</t>
  </si>
  <si>
    <t>* Sjá töflu í viðauka 3 um vörpun útgjalda frá IPSAS staðli yfir á GFS staðal</t>
  </si>
  <si>
    <t>Afkoma A2- og A3-hluta ríkissjóðs og samstæðuyfirlit A-hluta ríkissjóðs í heild</t>
  </si>
  <si>
    <t>I. Áætluð afkoma A2- og A3-hluta ríkissjóðs</t>
  </si>
  <si>
    <t>II. Innbyrðis færslur gagnvart A1-hluta ríkissjóðs</t>
  </si>
  <si>
    <t>III. Áhrif á samstæðuyfirlit A-hluta ríkissjóðs í heild</t>
  </si>
  <si>
    <t>Brb. 
2025</t>
  </si>
  <si>
    <t>Frumafkoma</t>
  </si>
  <si>
    <t>Vaxtajöfnuður</t>
  </si>
  <si>
    <t>Afkoma sveitarfélaga, samanburður við fjármálaáætlun 2026-2030 (br. frá gildandi áætlun)</t>
  </si>
  <si>
    <t>Lykiltölur fyrirtækja hins opinbera</t>
  </si>
  <si>
    <t>Áætlun 2021</t>
  </si>
  <si>
    <t>Rekstrargjöld</t>
  </si>
  <si>
    <t>Staða í árslok:</t>
  </si>
  <si>
    <t>Efnislegar eignir</t>
  </si>
  <si>
    <t>Peningalegar eignir</t>
  </si>
  <si>
    <t>Heildarskuldir¹</t>
  </si>
  <si>
    <t>Hrein eign</t>
  </si>
  <si>
    <t>Hrein eign % af VLF</t>
  </si>
  <si>
    <t>Heildarskuldir % af VLF</t>
  </si>
  <si>
    <t>Heildarafkoma % af VLF</t>
  </si>
  <si>
    <t>¹ Brúttóskuldir að meðtöldum lífeyrisskuldbindingum og viðskiptaskuldum.</t>
  </si>
  <si>
    <t xml:space="preserve">Lykiltölur opinberra aðila í heild </t>
  </si>
  <si>
    <t>Áætlun 2022</t>
  </si>
  <si>
    <t>Brb.
2025</t>
  </si>
  <si>
    <t>Samanburður við fjármálaáætlun (br. frá gildandi áætlun)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</si>
</sst>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164" formatCode="#,##0.0\ \ \ \ "/>
    <numFmt numFmtId="165" formatCode="@\ *."/>
    <numFmt numFmtId="166" formatCode="#,##0\ \ \ \ "/>
    <numFmt numFmtId="167" formatCode="#,##0.0"/>
    <numFmt numFmtId="168" formatCode="0.0%"/>
    <numFmt numFmtId="169" formatCode="#,##0.000"/>
    <numFmt numFmtId="170" formatCode="#,##0.0,\ \ \ \ "/>
    <numFmt numFmtId="171" formatCode="0.0"/>
    <numFmt numFmtId="172" formatCode="0_ ;\-0\ "/>
    <numFmt numFmtId="173" formatCode="#,##0;\-#,##0;\."/>
    <numFmt numFmtId="174" formatCode="@*."/>
    <numFmt numFmtId="175" formatCode="#,##0.0_ ;\-#,##0.0\ "/>
    <numFmt numFmtId="176" formatCode="#,##0\ \ \ "/>
    <numFmt numFmtId="177" formatCode="#,##0.0\ \ \ "/>
    <numFmt numFmtId="178" formatCode="#,##0.0\ \ \ \ \ "/>
  </numFmts>
  <fonts count="3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Calibri"/>
      <family val="2"/>
    </font>
    <font>
      <sz val="8"/>
      <name val="Times New Roman"/>
      <family val="2"/>
    </font>
    <font>
      <sz val="10"/>
      <name val="Times New Roman"/>
      <family val="1"/>
    </font>
    <font>
      <b/>
      <i/>
      <sz val="9"/>
      <name val="Times New Roman"/>
      <family val="1"/>
    </font>
    <font>
      <sz val="7.5"/>
      <name val="Times New Roman"/>
      <family val="1"/>
    </font>
    <font>
      <b/>
      <sz val="9"/>
      <color rgb="FF003D85"/>
      <name val="FiraGO Light"/>
      <family val="2"/>
    </font>
    <font>
      <sz val="9"/>
      <name val="FiraGO Light"/>
      <family val="2"/>
    </font>
    <font>
      <b/>
      <sz val="9"/>
      <name val="FiraGO Light"/>
      <family val="2"/>
    </font>
    <font>
      <sz val="10"/>
      <name val="FiraGO Light"/>
      <family val="2"/>
    </font>
    <font>
      <sz val="11"/>
      <name val="FiraGO Light"/>
      <family val="2"/>
    </font>
    <font>
      <b/>
      <sz val="11"/>
      <color rgb="FF003D85"/>
      <name val="FiraGO Light"/>
      <family val="2"/>
    </font>
    <font>
      <b/>
      <sz val="11"/>
      <name val="FiraGO Light"/>
      <family val="2"/>
    </font>
    <font>
      <i/>
      <sz val="11"/>
      <name val="FiraGO Light"/>
      <family val="2"/>
    </font>
    <font>
      <sz val="9"/>
      <name val="Calibri"/>
      <family val="2"/>
    </font>
    <font>
      <sz val="10"/>
      <name val="Arial"/>
      <family val="2"/>
    </font>
    <font>
      <sz val="8"/>
      <name val="FiraGO Light"/>
      <family val="2"/>
    </font>
    <font>
      <i/>
      <sz val="9"/>
      <name val="FiraGO Light"/>
      <family val="2"/>
    </font>
    <font>
      <sz val="11"/>
      <name val="Times New Roman"/>
      <family val="1"/>
    </font>
    <font>
      <sz val="11"/>
      <color rgb="FF003D85"/>
      <name val="Times New Roman"/>
      <family val="1"/>
    </font>
    <font>
      <b/>
      <sz val="11"/>
      <name val="Times New Roman"/>
      <family val="1"/>
    </font>
    <font>
      <b/>
      <i/>
      <sz val="9"/>
      <color rgb="FF003D85"/>
      <name val="FiraGO Light"/>
      <family val="2"/>
    </font>
    <font>
      <b/>
      <i/>
      <sz val="9"/>
      <name val="FiraGO Light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FiraGO SemiBold"/>
      <family val="2"/>
    </font>
    <font>
      <b/>
      <sz val="10"/>
      <name val="FiraGO SemiBold"/>
      <family val="2"/>
    </font>
    <font>
      <sz val="11"/>
      <color theme="1"/>
      <name val="FiraGO Light"/>
      <family val="2"/>
    </font>
    <font>
      <u/>
      <sz val="11"/>
      <color theme="10"/>
      <name val="FiraGO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rgb="FF003D85"/>
      </bottom>
      <diagonal/>
    </border>
    <border>
      <left/>
      <right/>
      <top style="thin">
        <color rgb="FF003D85"/>
      </top>
      <bottom/>
      <diagonal/>
    </border>
    <border>
      <left/>
      <right/>
      <top/>
      <bottom style="medium">
        <color rgb="FF003D85"/>
      </bottom>
      <diagonal/>
    </border>
    <border>
      <left/>
      <right/>
      <top/>
      <bottom style="dotted">
        <color theme="0" tint="-0.14999847407452621"/>
      </bottom>
      <diagonal/>
    </border>
    <border>
      <left/>
      <right/>
      <top style="dotted">
        <color theme="0" tint="-0.14999847407452621"/>
      </top>
      <bottom style="dotted">
        <color theme="0" tint="-0.14999847407452621"/>
      </bottom>
      <diagonal/>
    </border>
    <border>
      <left/>
      <right/>
      <top style="dotted">
        <color theme="0" tint="-0.14999847407452621"/>
      </top>
      <bottom style="medium">
        <color rgb="FF003D85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1" fontId="1" fillId="0" borderId="0" applyFont="0" applyFill="0" applyBorder="0" applyAlignment="0" applyProtection="0"/>
    <xf numFmtId="0" fontId="24" fillId="0" borderId="0"/>
  </cellStyleXfs>
  <cellXfs count="253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4" fillId="2" borderId="0" xfId="0" applyFont="1" applyFill="1"/>
    <xf numFmtId="0" fontId="4" fillId="0" borderId="0" xfId="0" applyFont="1" applyAlignment="1">
      <alignment horizontal="center" wrapText="1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right"/>
    </xf>
    <xf numFmtId="164" fontId="5" fillId="0" borderId="0" xfId="0" applyNumberFormat="1" applyFont="1"/>
    <xf numFmtId="165" fontId="4" fillId="2" borderId="0" xfId="0" applyNumberFormat="1" applyFont="1" applyFill="1"/>
    <xf numFmtId="166" fontId="4" fillId="0" borderId="0" xfId="0" applyNumberFormat="1" applyFont="1"/>
    <xf numFmtId="165" fontId="4" fillId="2" borderId="0" xfId="0" applyNumberFormat="1" applyFont="1" applyFill="1" applyAlignment="1">
      <alignment horizontal="left"/>
    </xf>
    <xf numFmtId="166" fontId="5" fillId="0" borderId="0" xfId="0" applyNumberFormat="1" applyFont="1"/>
    <xf numFmtId="0" fontId="4" fillId="2" borderId="0" xfId="0" applyFont="1" applyFill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/>
    </xf>
    <xf numFmtId="0" fontId="4" fillId="2" borderId="1" xfId="0" applyFont="1" applyFill="1" applyBorder="1"/>
    <xf numFmtId="0" fontId="0" fillId="2" borderId="0" xfId="0" applyFill="1"/>
    <xf numFmtId="0" fontId="4" fillId="2" borderId="0" xfId="0" applyFont="1" applyFill="1" applyAlignment="1">
      <alignment horizontal="center" wrapText="1"/>
    </xf>
    <xf numFmtId="165" fontId="5" fillId="2" borderId="0" xfId="0" applyNumberFormat="1" applyFont="1" applyFill="1"/>
    <xf numFmtId="164" fontId="5" fillId="2" borderId="0" xfId="0" applyNumberFormat="1" applyFont="1" applyFill="1"/>
    <xf numFmtId="165" fontId="5" fillId="2" borderId="0" xfId="0" applyNumberFormat="1" applyFont="1" applyFill="1" applyAlignment="1">
      <alignment horizontal="left" indent="1"/>
    </xf>
    <xf numFmtId="165" fontId="4" fillId="2" borderId="0" xfId="0" applyNumberFormat="1" applyFont="1" applyFill="1" applyAlignment="1">
      <alignment horizontal="left" indent="2"/>
    </xf>
    <xf numFmtId="164" fontId="4" fillId="2" borderId="0" xfId="0" applyNumberFormat="1" applyFont="1" applyFill="1"/>
    <xf numFmtId="165" fontId="4" fillId="2" borderId="0" xfId="0" applyNumberFormat="1" applyFont="1" applyFill="1" applyAlignment="1">
      <alignment horizontal="left" indent="3"/>
    </xf>
    <xf numFmtId="165" fontId="4" fillId="2" borderId="0" xfId="0" applyNumberFormat="1" applyFont="1" applyFill="1" applyAlignment="1">
      <alignment horizontal="left" indent="1"/>
    </xf>
    <xf numFmtId="0" fontId="6" fillId="2" borderId="0" xfId="0" applyFont="1" applyFill="1" applyAlignment="1">
      <alignment horizontal="center"/>
    </xf>
    <xf numFmtId="165" fontId="5" fillId="2" borderId="2" xfId="0" applyNumberFormat="1" applyFont="1" applyFill="1" applyBorder="1"/>
    <xf numFmtId="0" fontId="6" fillId="2" borderId="2" xfId="0" applyFont="1" applyFill="1" applyBorder="1"/>
    <xf numFmtId="0" fontId="6" fillId="2" borderId="0" xfId="0" applyFont="1" applyFill="1"/>
    <xf numFmtId="165" fontId="4" fillId="3" borderId="0" xfId="0" applyNumberFormat="1" applyFont="1" applyFill="1" applyAlignment="1">
      <alignment horizontal="left" indent="3"/>
    </xf>
    <xf numFmtId="167" fontId="4" fillId="2" borderId="0" xfId="0" quotePrefix="1" applyNumberFormat="1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4" fontId="4" fillId="2" borderId="0" xfId="0" applyNumberFormat="1" applyFont="1" applyFill="1" applyAlignment="1">
      <alignment horizontal="center"/>
    </xf>
    <xf numFmtId="164" fontId="4" fillId="4" borderId="0" xfId="0" applyNumberFormat="1" applyFont="1" applyFill="1"/>
    <xf numFmtId="165" fontId="4" fillId="3" borderId="0" xfId="0" applyNumberFormat="1" applyFont="1" applyFill="1" applyAlignment="1">
      <alignment horizontal="left" indent="2"/>
    </xf>
    <xf numFmtId="165" fontId="4" fillId="2" borderId="2" xfId="0" applyNumberFormat="1" applyFont="1" applyFill="1" applyBorder="1" applyAlignment="1">
      <alignment horizontal="left" indent="1"/>
    </xf>
    <xf numFmtId="0" fontId="0" fillId="2" borderId="0" xfId="0" applyFill="1" applyAlignment="1">
      <alignment horizontal="center"/>
    </xf>
    <xf numFmtId="0" fontId="8" fillId="0" borderId="1" xfId="0" applyFont="1" applyBorder="1"/>
    <xf numFmtId="0" fontId="8" fillId="2" borderId="0" xfId="0" applyFont="1" applyFill="1" applyAlignment="1">
      <alignment wrapText="1"/>
    </xf>
    <xf numFmtId="0" fontId="8" fillId="0" borderId="0" xfId="0" applyFont="1" applyAlignment="1">
      <alignment horizontal="right" wrapText="1"/>
    </xf>
    <xf numFmtId="0" fontId="8" fillId="2" borderId="2" xfId="0" applyFont="1" applyFill="1" applyBorder="1" applyAlignment="1">
      <alignment wrapText="1"/>
    </xf>
    <xf numFmtId="0" fontId="8" fillId="0" borderId="2" xfId="0" applyFont="1" applyBorder="1"/>
    <xf numFmtId="165" fontId="8" fillId="0" borderId="0" xfId="0" applyNumberFormat="1" applyFont="1"/>
    <xf numFmtId="3" fontId="8" fillId="0" borderId="0" xfId="0" applyNumberFormat="1" applyFont="1"/>
    <xf numFmtId="165" fontId="9" fillId="2" borderId="0" xfId="0" applyNumberFormat="1" applyFont="1" applyFill="1"/>
    <xf numFmtId="3" fontId="9" fillId="0" borderId="0" xfId="0" applyNumberFormat="1" applyFont="1"/>
    <xf numFmtId="165" fontId="8" fillId="2" borderId="0" xfId="0" applyNumberFormat="1" applyFont="1" applyFill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wrapText="1"/>
    </xf>
    <xf numFmtId="0" fontId="8" fillId="0" borderId="2" xfId="0" applyFont="1" applyBorder="1" applyAlignment="1">
      <alignment wrapText="1"/>
    </xf>
    <xf numFmtId="0" fontId="8" fillId="0" borderId="0" xfId="0" applyFont="1" applyAlignment="1">
      <alignment horizontal="right"/>
    </xf>
    <xf numFmtId="165" fontId="9" fillId="0" borderId="0" xfId="0" applyNumberFormat="1" applyFont="1"/>
    <xf numFmtId="165" fontId="8" fillId="0" borderId="0" xfId="0" applyNumberFormat="1" applyFont="1" applyAlignment="1">
      <alignment horizontal="left" indent="1"/>
    </xf>
    <xf numFmtId="3" fontId="8" fillId="5" borderId="0" xfId="0" applyNumberFormat="1" applyFont="1" applyFill="1"/>
    <xf numFmtId="1" fontId="8" fillId="0" borderId="0" xfId="0" applyNumberFormat="1" applyFont="1"/>
    <xf numFmtId="3" fontId="8" fillId="0" borderId="0" xfId="0" applyNumberFormat="1" applyFont="1" applyAlignment="1">
      <alignment horizontal="right"/>
    </xf>
    <xf numFmtId="0" fontId="12" fillId="0" borderId="0" xfId="0" applyFont="1"/>
    <xf numFmtId="0" fontId="4" fillId="0" borderId="2" xfId="0" applyFont="1" applyBorder="1"/>
    <xf numFmtId="165" fontId="5" fillId="0" borderId="0" xfId="0" applyNumberFormat="1" applyFont="1"/>
    <xf numFmtId="0" fontId="13" fillId="0" borderId="0" xfId="0" applyFont="1"/>
    <xf numFmtId="165" fontId="4" fillId="0" borderId="0" xfId="0" applyNumberFormat="1" applyFont="1" applyAlignment="1">
      <alignment horizontal="left" indent="1"/>
    </xf>
    <xf numFmtId="164" fontId="4" fillId="0" borderId="0" xfId="0" applyNumberFormat="1" applyFont="1"/>
    <xf numFmtId="168" fontId="4" fillId="0" borderId="0" xfId="1" applyNumberFormat="1" applyFont="1" applyFill="1" applyAlignment="1">
      <alignment horizontal="right" indent="1"/>
    </xf>
    <xf numFmtId="168" fontId="5" fillId="0" borderId="0" xfId="1" applyNumberFormat="1" applyFont="1" applyAlignment="1">
      <alignment horizontal="right" indent="1"/>
    </xf>
    <xf numFmtId="168" fontId="5" fillId="0" borderId="0" xfId="1" applyNumberFormat="1" applyFont="1" applyAlignment="1">
      <alignment horizontal="left" indent="1"/>
    </xf>
    <xf numFmtId="3" fontId="12" fillId="0" borderId="0" xfId="0" applyNumberFormat="1" applyFont="1"/>
    <xf numFmtId="0" fontId="15" fillId="0" borderId="3" xfId="0" applyFont="1" applyBorder="1"/>
    <xf numFmtId="0" fontId="15" fillId="0" borderId="3" xfId="0" applyFont="1" applyBorder="1" applyAlignment="1">
      <alignment horizontal="center" wrapText="1"/>
    </xf>
    <xf numFmtId="0" fontId="16" fillId="0" borderId="0" xfId="0" applyFont="1"/>
    <xf numFmtId="165" fontId="16" fillId="0" borderId="0" xfId="0" applyNumberFormat="1" applyFont="1"/>
    <xf numFmtId="3" fontId="16" fillId="0" borderId="0" xfId="0" applyNumberFormat="1" applyFont="1"/>
    <xf numFmtId="164" fontId="16" fillId="0" borderId="0" xfId="0" applyNumberFormat="1" applyFont="1"/>
    <xf numFmtId="0" fontId="16" fillId="0" borderId="3" xfId="0" applyFont="1" applyBorder="1"/>
    <xf numFmtId="0" fontId="15" fillId="2" borderId="0" xfId="0" applyFont="1" applyFill="1"/>
    <xf numFmtId="0" fontId="15" fillId="2" borderId="0" xfId="0" applyFont="1" applyFill="1" applyAlignment="1">
      <alignment horizontal="center" wrapText="1"/>
    </xf>
    <xf numFmtId="0" fontId="16" fillId="2" borderId="3" xfId="0" applyFont="1" applyFill="1" applyBorder="1"/>
    <xf numFmtId="0" fontId="16" fillId="2" borderId="3" xfId="0" applyFont="1" applyFill="1" applyBorder="1" applyAlignment="1">
      <alignment horizontal="center"/>
    </xf>
    <xf numFmtId="49" fontId="17" fillId="2" borderId="0" xfId="0" applyNumberFormat="1" applyFont="1" applyFill="1"/>
    <xf numFmtId="164" fontId="16" fillId="2" borderId="0" xfId="0" applyNumberFormat="1" applyFont="1" applyFill="1" applyAlignment="1">
      <alignment horizontal="center"/>
    </xf>
    <xf numFmtId="165" fontId="16" fillId="2" borderId="0" xfId="0" applyNumberFormat="1" applyFont="1" applyFill="1" applyAlignment="1">
      <alignment horizontal="left"/>
    </xf>
    <xf numFmtId="3" fontId="16" fillId="2" borderId="0" xfId="0" applyNumberFormat="1" applyFont="1" applyFill="1" applyAlignment="1">
      <alignment horizontal="center"/>
    </xf>
    <xf numFmtId="165" fontId="17" fillId="2" borderId="0" xfId="0" applyNumberFormat="1" applyFont="1" applyFill="1" applyAlignment="1">
      <alignment horizontal="left"/>
    </xf>
    <xf numFmtId="3" fontId="17" fillId="2" borderId="0" xfId="0" applyNumberFormat="1" applyFont="1" applyFill="1" applyAlignment="1">
      <alignment horizontal="center"/>
    </xf>
    <xf numFmtId="165" fontId="17" fillId="2" borderId="0" xfId="0" applyNumberFormat="1" applyFont="1" applyFill="1" applyAlignment="1">
      <alignment horizontal="left" indent="1"/>
    </xf>
    <xf numFmtId="167" fontId="17" fillId="2" borderId="0" xfId="0" applyNumberFormat="1" applyFont="1" applyFill="1" applyAlignment="1">
      <alignment horizontal="center"/>
    </xf>
    <xf numFmtId="167" fontId="16" fillId="2" borderId="0" xfId="0" applyNumberFormat="1" applyFont="1" applyFill="1" applyAlignment="1">
      <alignment horizontal="center"/>
    </xf>
    <xf numFmtId="165" fontId="16" fillId="2" borderId="0" xfId="0" applyNumberFormat="1" applyFont="1" applyFill="1" applyAlignment="1">
      <alignment horizontal="left" indent="1"/>
    </xf>
    <xf numFmtId="0" fontId="18" fillId="2" borderId="0" xfId="0" applyFont="1" applyFill="1" applyAlignment="1">
      <alignment horizontal="center"/>
    </xf>
    <xf numFmtId="49" fontId="17" fillId="2" borderId="4" xfId="0" applyNumberFormat="1" applyFont="1" applyFill="1" applyBorder="1"/>
    <xf numFmtId="167" fontId="16" fillId="2" borderId="4" xfId="0" applyNumberFormat="1" applyFont="1" applyFill="1" applyBorder="1" applyAlignment="1">
      <alignment horizontal="center"/>
    </xf>
    <xf numFmtId="165" fontId="16" fillId="2" borderId="3" xfId="0" applyNumberFormat="1" applyFont="1" applyFill="1" applyBorder="1" applyAlignment="1">
      <alignment horizontal="left" indent="1"/>
    </xf>
    <xf numFmtId="167" fontId="16" fillId="2" borderId="3" xfId="0" applyNumberFormat="1" applyFont="1" applyFill="1" applyBorder="1" applyAlignment="1">
      <alignment horizontal="center"/>
    </xf>
    <xf numFmtId="0" fontId="18" fillId="2" borderId="0" xfId="0" applyFont="1" applyFill="1"/>
    <xf numFmtId="169" fontId="18" fillId="2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/>
    <xf numFmtId="0" fontId="20" fillId="0" borderId="0" xfId="0" applyFont="1"/>
    <xf numFmtId="0" fontId="20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9" fillId="0" borderId="4" xfId="0" applyFont="1" applyBorder="1"/>
    <xf numFmtId="0" fontId="19" fillId="0" borderId="4" xfId="0" applyFont="1" applyBorder="1" applyAlignment="1">
      <alignment horizontal="center"/>
    </xf>
    <xf numFmtId="165" fontId="21" fillId="0" borderId="0" xfId="0" applyNumberFormat="1" applyFont="1"/>
    <xf numFmtId="164" fontId="21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/>
    </xf>
    <xf numFmtId="0" fontId="22" fillId="0" borderId="0" xfId="0" applyFont="1"/>
    <xf numFmtId="164" fontId="19" fillId="0" borderId="0" xfId="0" applyNumberFormat="1" applyFont="1" applyAlignment="1">
      <alignment horizontal="right"/>
    </xf>
    <xf numFmtId="164" fontId="16" fillId="0" borderId="0" xfId="0" applyNumberFormat="1" applyFont="1" applyAlignment="1">
      <alignment horizontal="right"/>
    </xf>
    <xf numFmtId="165" fontId="19" fillId="0" borderId="0" xfId="0" applyNumberFormat="1" applyFont="1" applyAlignment="1">
      <alignment horizontal="left" indent="1"/>
    </xf>
    <xf numFmtId="164" fontId="19" fillId="0" borderId="0" xfId="0" applyNumberFormat="1" applyFont="1" applyAlignment="1">
      <alignment horizontal="right" indent="1"/>
    </xf>
    <xf numFmtId="168" fontId="19" fillId="0" borderId="0" xfId="1" applyNumberFormat="1" applyFont="1" applyFill="1" applyAlignment="1">
      <alignment horizontal="right" indent="1"/>
    </xf>
    <xf numFmtId="168" fontId="16" fillId="0" borderId="0" xfId="1" applyNumberFormat="1" applyFont="1" applyFill="1" applyAlignment="1">
      <alignment horizontal="right" indent="1"/>
    </xf>
    <xf numFmtId="165" fontId="21" fillId="0" borderId="0" xfId="0" applyNumberFormat="1" applyFont="1" applyAlignment="1">
      <alignment horizontal="left"/>
    </xf>
    <xf numFmtId="167" fontId="21" fillId="0" borderId="0" xfId="0" applyNumberFormat="1" applyFont="1" applyAlignment="1">
      <alignment horizontal="center"/>
    </xf>
    <xf numFmtId="167" fontId="17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168" fontId="21" fillId="0" borderId="0" xfId="1" applyNumberFormat="1" applyFont="1" applyFill="1" applyAlignment="1">
      <alignment horizontal="center"/>
    </xf>
    <xf numFmtId="168" fontId="17" fillId="0" borderId="0" xfId="1" applyNumberFormat="1" applyFont="1" applyFill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/>
    </xf>
    <xf numFmtId="0" fontId="16" fillId="0" borderId="0" xfId="0" applyFont="1" applyAlignment="1">
      <alignment horizontal="left" inden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64" fontId="16" fillId="2" borderId="0" xfId="0" applyNumberFormat="1" applyFont="1" applyFill="1" applyAlignment="1">
      <alignment horizontal="right" indent="1"/>
    </xf>
    <xf numFmtId="165" fontId="17" fillId="2" borderId="0" xfId="0" applyNumberFormat="1" applyFont="1" applyFill="1"/>
    <xf numFmtId="166" fontId="17" fillId="2" borderId="0" xfId="0" applyNumberFormat="1" applyFont="1" applyFill="1" applyAlignment="1">
      <alignment horizontal="right"/>
    </xf>
    <xf numFmtId="164" fontId="17" fillId="2" borderId="0" xfId="0" applyNumberFormat="1" applyFont="1" applyFill="1" applyAlignment="1">
      <alignment horizontal="right"/>
    </xf>
    <xf numFmtId="164" fontId="16" fillId="2" borderId="0" xfId="0" applyNumberFormat="1" applyFont="1" applyFill="1" applyAlignment="1">
      <alignment horizontal="right"/>
    </xf>
    <xf numFmtId="164" fontId="16" fillId="2" borderId="4" xfId="0" applyNumberFormat="1" applyFont="1" applyFill="1" applyBorder="1" applyAlignment="1">
      <alignment horizontal="right"/>
    </xf>
    <xf numFmtId="165" fontId="16" fillId="2" borderId="3" xfId="0" applyNumberFormat="1" applyFont="1" applyFill="1" applyBorder="1" applyAlignment="1">
      <alignment horizontal="left"/>
    </xf>
    <xf numFmtId="164" fontId="16" fillId="2" borderId="3" xfId="0" applyNumberFormat="1" applyFont="1" applyFill="1" applyBorder="1" applyAlignment="1">
      <alignment horizontal="right"/>
    </xf>
    <xf numFmtId="0" fontId="15" fillId="0" borderId="0" xfId="0" applyFont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165" fontId="17" fillId="0" borderId="0" xfId="0" applyNumberFormat="1" applyFont="1"/>
    <xf numFmtId="165" fontId="17" fillId="0" borderId="0" xfId="0" applyNumberFormat="1" applyFont="1" applyAlignment="1">
      <alignment horizontal="left" indent="1"/>
    </xf>
    <xf numFmtId="165" fontId="16" fillId="0" borderId="0" xfId="0" applyNumberFormat="1" applyFont="1" applyAlignment="1">
      <alignment horizontal="left" indent="1"/>
    </xf>
    <xf numFmtId="0" fontId="16" fillId="0" borderId="3" xfId="0" applyFont="1" applyBorder="1" applyAlignment="1">
      <alignment horizontal="center"/>
    </xf>
    <xf numFmtId="0" fontId="25" fillId="0" borderId="0" xfId="0" applyFont="1"/>
    <xf numFmtId="0" fontId="16" fillId="2" borderId="0" xfId="0" applyFont="1" applyFill="1"/>
    <xf numFmtId="0" fontId="15" fillId="2" borderId="3" xfId="0" applyFont="1" applyFill="1" applyBorder="1" applyAlignment="1">
      <alignment horizontal="left" wrapText="1"/>
    </xf>
    <xf numFmtId="0" fontId="15" fillId="2" borderId="3" xfId="0" applyFont="1" applyFill="1" applyBorder="1" applyAlignment="1">
      <alignment horizontal="center" wrapText="1"/>
    </xf>
    <xf numFmtId="0" fontId="15" fillId="2" borderId="0" xfId="0" applyFont="1" applyFill="1" applyAlignment="1">
      <alignment horizontal="left" wrapText="1"/>
    </xf>
    <xf numFmtId="0" fontId="26" fillId="2" borderId="0" xfId="0" applyFont="1" applyFill="1"/>
    <xf numFmtId="165" fontId="16" fillId="2" borderId="0" xfId="0" applyNumberFormat="1" applyFont="1" applyFill="1"/>
    <xf numFmtId="166" fontId="16" fillId="2" borderId="0" xfId="0" applyNumberFormat="1" applyFont="1" applyFill="1"/>
    <xf numFmtId="166" fontId="17" fillId="2" borderId="0" xfId="0" applyNumberFormat="1" applyFont="1" applyFill="1"/>
    <xf numFmtId="168" fontId="16" fillId="2" borderId="0" xfId="1" applyNumberFormat="1" applyFont="1" applyFill="1"/>
    <xf numFmtId="168" fontId="17" fillId="2" borderId="0" xfId="1" applyNumberFormat="1" applyFont="1" applyFill="1"/>
    <xf numFmtId="0" fontId="27" fillId="0" borderId="0" xfId="0" applyFont="1"/>
    <xf numFmtId="0" fontId="27" fillId="0" borderId="0" xfId="0" applyFont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0" fillId="0" borderId="5" xfId="0" applyFont="1" applyBorder="1" applyAlignment="1">
      <alignment wrapText="1"/>
    </xf>
    <xf numFmtId="0" fontId="20" fillId="0" borderId="5" xfId="0" applyFont="1" applyBorder="1" applyAlignment="1">
      <alignment horizontal="center" wrapText="1"/>
    </xf>
    <xf numFmtId="0" fontId="28" fillId="0" borderId="5" xfId="0" applyFont="1" applyBorder="1"/>
    <xf numFmtId="0" fontId="19" fillId="0" borderId="6" xfId="0" applyFont="1" applyBorder="1" applyAlignment="1">
      <alignment vertical="center" wrapText="1"/>
    </xf>
    <xf numFmtId="170" fontId="19" fillId="0" borderId="6" xfId="0" applyNumberFormat="1" applyFont="1" applyBorder="1" applyAlignment="1">
      <alignment horizontal="right" vertical="center"/>
    </xf>
    <xf numFmtId="170" fontId="27" fillId="6" borderId="6" xfId="0" applyNumberFormat="1" applyFont="1" applyFill="1" applyBorder="1" applyAlignment="1">
      <alignment vertical="center"/>
    </xf>
    <xf numFmtId="0" fontId="19" fillId="0" borderId="7" xfId="0" applyFont="1" applyBorder="1" applyAlignment="1">
      <alignment vertical="center" wrapText="1"/>
    </xf>
    <xf numFmtId="170" fontId="19" fillId="0" borderId="7" xfId="0" applyNumberFormat="1" applyFont="1" applyBorder="1" applyAlignment="1">
      <alignment horizontal="right" vertical="center"/>
    </xf>
    <xf numFmtId="170" fontId="27" fillId="6" borderId="7" xfId="0" applyNumberFormat="1" applyFont="1" applyFill="1" applyBorder="1" applyAlignment="1">
      <alignment vertical="center"/>
    </xf>
    <xf numFmtId="0" fontId="19" fillId="0" borderId="8" xfId="0" applyFont="1" applyBorder="1" applyAlignment="1">
      <alignment vertical="center" wrapText="1"/>
    </xf>
    <xf numFmtId="170" fontId="19" fillId="0" borderId="8" xfId="0" applyNumberFormat="1" applyFont="1" applyBorder="1" applyAlignment="1">
      <alignment horizontal="right" vertical="center"/>
    </xf>
    <xf numFmtId="170" fontId="19" fillId="0" borderId="5" xfId="0" applyNumberFormat="1" applyFont="1" applyBorder="1" applyAlignment="1">
      <alignment horizontal="right" vertical="center"/>
    </xf>
    <xf numFmtId="170" fontId="27" fillId="6" borderId="5" xfId="0" applyNumberFormat="1" applyFont="1" applyFill="1" applyBorder="1" applyAlignment="1">
      <alignment vertical="center"/>
    </xf>
    <xf numFmtId="0" fontId="21" fillId="0" borderId="0" xfId="0" applyFont="1" applyAlignment="1">
      <alignment wrapText="1"/>
    </xf>
    <xf numFmtId="170" fontId="21" fillId="0" borderId="0" xfId="0" applyNumberFormat="1" applyFont="1" applyAlignment="1">
      <alignment horizontal="right"/>
    </xf>
    <xf numFmtId="170" fontId="29" fillId="6" borderId="0" xfId="0" applyNumberFormat="1" applyFont="1" applyFill="1"/>
    <xf numFmtId="0" fontId="21" fillId="0" borderId="0" xfId="0" applyFont="1" applyAlignment="1">
      <alignment horizontal="left" wrapText="1"/>
    </xf>
    <xf numFmtId="168" fontId="29" fillId="6" borderId="0" xfId="1" applyNumberFormat="1" applyFont="1" applyFill="1" applyBorder="1"/>
    <xf numFmtId="0" fontId="27" fillId="0" borderId="5" xfId="0" applyFont="1" applyBorder="1"/>
    <xf numFmtId="0" fontId="27" fillId="0" borderId="5" xfId="0" applyFont="1" applyBorder="1" applyAlignment="1">
      <alignment horizontal="right" indent="4"/>
    </xf>
    <xf numFmtId="0" fontId="27" fillId="6" borderId="5" xfId="0" applyFont="1" applyFill="1" applyBorder="1"/>
    <xf numFmtId="170" fontId="19" fillId="0" borderId="5" xfId="0" applyNumberFormat="1" applyFont="1" applyBorder="1" applyAlignment="1">
      <alignment horizontal="right"/>
    </xf>
    <xf numFmtId="0" fontId="15" fillId="0" borderId="3" xfId="0" applyFont="1" applyBorder="1" applyAlignment="1">
      <alignment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 vertical="center" wrapText="1"/>
    </xf>
    <xf numFmtId="165" fontId="16" fillId="0" borderId="0" xfId="0" applyNumberFormat="1" applyFont="1" applyAlignment="1">
      <alignment horizontal="left" indent="3"/>
    </xf>
    <xf numFmtId="165" fontId="16" fillId="2" borderId="0" xfId="0" applyNumberFormat="1" applyFont="1" applyFill="1" applyAlignment="1">
      <alignment horizontal="left" indent="3"/>
    </xf>
    <xf numFmtId="164" fontId="17" fillId="2" borderId="0" xfId="0" applyNumberFormat="1" applyFont="1" applyFill="1"/>
    <xf numFmtId="164" fontId="17" fillId="0" borderId="0" xfId="0" applyNumberFormat="1" applyFont="1"/>
    <xf numFmtId="164" fontId="16" fillId="2" borderId="0" xfId="0" applyNumberFormat="1" applyFont="1" applyFill="1"/>
    <xf numFmtId="0" fontId="16" fillId="0" borderId="3" xfId="0" applyFont="1" applyBorder="1" applyAlignment="1">
      <alignment horizontal="left" indent="2"/>
    </xf>
    <xf numFmtId="0" fontId="8" fillId="0" borderId="0" xfId="0" applyFont="1" applyAlignment="1">
      <alignment vertical="top"/>
    </xf>
    <xf numFmtId="0" fontId="15" fillId="0" borderId="3" xfId="0" applyFont="1" applyBorder="1" applyAlignment="1">
      <alignment horizontal="right" wrapText="1"/>
    </xf>
    <xf numFmtId="165" fontId="17" fillId="0" borderId="0" xfId="0" applyNumberFormat="1" applyFont="1" applyAlignment="1">
      <alignment horizontal="left"/>
    </xf>
    <xf numFmtId="167" fontId="17" fillId="0" borderId="0" xfId="0" applyNumberFormat="1" applyFont="1"/>
    <xf numFmtId="167" fontId="16" fillId="0" borderId="0" xfId="0" applyNumberFormat="1" applyFont="1"/>
    <xf numFmtId="165" fontId="16" fillId="0" borderId="0" xfId="0" applyNumberFormat="1" applyFont="1" applyAlignment="1">
      <alignment horizontal="left" indent="2"/>
    </xf>
    <xf numFmtId="168" fontId="16" fillId="0" borderId="0" xfId="1" applyNumberFormat="1" applyFont="1" applyFill="1" applyAlignment="1">
      <alignment horizontal="center"/>
    </xf>
    <xf numFmtId="167" fontId="16" fillId="0" borderId="0" xfId="1" applyNumberFormat="1" applyFont="1" applyFill="1" applyAlignment="1">
      <alignment horizontal="right"/>
    </xf>
    <xf numFmtId="0" fontId="15" fillId="2" borderId="0" xfId="4" applyFont="1" applyFill="1"/>
    <xf numFmtId="0" fontId="15" fillId="2" borderId="0" xfId="4" applyFont="1" applyFill="1" applyAlignment="1">
      <alignment horizontal="center" wrapText="1"/>
    </xf>
    <xf numFmtId="0" fontId="16" fillId="2" borderId="3" xfId="4" applyFont="1" applyFill="1" applyBorder="1"/>
    <xf numFmtId="0" fontId="16" fillId="2" borderId="3" xfId="4" applyFont="1" applyFill="1" applyBorder="1" applyAlignment="1">
      <alignment horizontal="center"/>
    </xf>
    <xf numFmtId="49" fontId="17" fillId="2" borderId="0" xfId="4" applyNumberFormat="1" applyFont="1" applyFill="1"/>
    <xf numFmtId="164" fontId="16" fillId="2" borderId="0" xfId="4" applyNumberFormat="1" applyFont="1" applyFill="1" applyAlignment="1">
      <alignment horizontal="center"/>
    </xf>
    <xf numFmtId="165" fontId="16" fillId="2" borderId="0" xfId="4" applyNumberFormat="1" applyFont="1" applyFill="1" applyAlignment="1">
      <alignment horizontal="left" indent="2"/>
    </xf>
    <xf numFmtId="167" fontId="16" fillId="2" borderId="0" xfId="4" applyNumberFormat="1" applyFont="1" applyFill="1" applyAlignment="1">
      <alignment horizontal="center"/>
    </xf>
    <xf numFmtId="165" fontId="17" fillId="2" borderId="0" xfId="4" applyNumberFormat="1" applyFont="1" applyFill="1" applyAlignment="1">
      <alignment horizontal="left" indent="1"/>
    </xf>
    <xf numFmtId="167" fontId="17" fillId="2" borderId="0" xfId="4" applyNumberFormat="1" applyFont="1" applyFill="1" applyAlignment="1">
      <alignment horizontal="center"/>
    </xf>
    <xf numFmtId="165" fontId="16" fillId="2" borderId="0" xfId="4" applyNumberFormat="1" applyFont="1" applyFill="1" applyAlignment="1">
      <alignment horizontal="left" indent="1"/>
    </xf>
    <xf numFmtId="49" fontId="17" fillId="2" borderId="4" xfId="4" applyNumberFormat="1" applyFont="1" applyFill="1" applyBorder="1"/>
    <xf numFmtId="167" fontId="16" fillId="2" borderId="4" xfId="4" applyNumberFormat="1" applyFont="1" applyFill="1" applyBorder="1" applyAlignment="1">
      <alignment horizontal="center"/>
    </xf>
    <xf numFmtId="0" fontId="18" fillId="2" borderId="0" xfId="4" applyFont="1" applyFill="1"/>
    <xf numFmtId="0" fontId="18" fillId="2" borderId="0" xfId="4" applyFont="1" applyFill="1" applyAlignment="1">
      <alignment horizontal="center"/>
    </xf>
    <xf numFmtId="172" fontId="15" fillId="0" borderId="3" xfId="0" applyNumberFormat="1" applyFont="1" applyBorder="1" applyAlignment="1">
      <alignment horizontal="left" wrapText="1"/>
    </xf>
    <xf numFmtId="173" fontId="15" fillId="0" borderId="3" xfId="0" applyNumberFormat="1" applyFont="1" applyBorder="1" applyAlignment="1">
      <alignment horizontal="right" wrapText="1"/>
    </xf>
    <xf numFmtId="174" fontId="16" fillId="0" borderId="0" xfId="0" applyNumberFormat="1" applyFont="1"/>
    <xf numFmtId="175" fontId="16" fillId="0" borderId="0" xfId="0" applyNumberFormat="1" applyFont="1"/>
    <xf numFmtId="174" fontId="17" fillId="0" borderId="0" xfId="0" applyNumberFormat="1" applyFont="1"/>
    <xf numFmtId="175" fontId="17" fillId="0" borderId="0" xfId="0" applyNumberFormat="1" applyFont="1"/>
    <xf numFmtId="174" fontId="26" fillId="0" borderId="0" xfId="0" applyNumberFormat="1" applyFont="1" applyAlignment="1">
      <alignment horizontal="left" indent="1"/>
    </xf>
    <xf numFmtId="167" fontId="26" fillId="0" borderId="0" xfId="0" applyNumberFormat="1" applyFont="1"/>
    <xf numFmtId="0" fontId="15" fillId="0" borderId="0" xfId="0" applyFont="1" applyAlignment="1">
      <alignment horizontal="right" wrapText="1"/>
    </xf>
    <xf numFmtId="0" fontId="4" fillId="0" borderId="3" xfId="0" applyFont="1" applyBorder="1"/>
    <xf numFmtId="0" fontId="12" fillId="2" borderId="0" xfId="0" applyFont="1" applyFill="1"/>
    <xf numFmtId="0" fontId="30" fillId="2" borderId="3" xfId="0" applyFont="1" applyFill="1" applyBorder="1"/>
    <xf numFmtId="176" fontId="16" fillId="2" borderId="0" xfId="0" applyNumberFormat="1" applyFont="1" applyFill="1" applyAlignment="1">
      <alignment horizontal="right"/>
    </xf>
    <xf numFmtId="176" fontId="17" fillId="2" borderId="0" xfId="0" applyNumberFormat="1" applyFont="1" applyFill="1" applyAlignment="1">
      <alignment horizontal="right"/>
    </xf>
    <xf numFmtId="0" fontId="31" fillId="2" borderId="0" xfId="0" applyFont="1" applyFill="1"/>
    <xf numFmtId="177" fontId="16" fillId="2" borderId="0" xfId="0" applyNumberFormat="1" applyFont="1" applyFill="1" applyAlignment="1">
      <alignment horizontal="right"/>
    </xf>
    <xf numFmtId="178" fontId="17" fillId="2" borderId="3" xfId="0" applyNumberFormat="1" applyFont="1" applyFill="1" applyBorder="1" applyAlignment="1">
      <alignment horizontal="right"/>
    </xf>
    <xf numFmtId="3" fontId="16" fillId="2" borderId="0" xfId="0" applyNumberFormat="1" applyFont="1" applyFill="1"/>
    <xf numFmtId="3" fontId="16" fillId="2" borderId="0" xfId="0" applyNumberFormat="1" applyFont="1" applyFill="1" applyAlignment="1">
      <alignment horizontal="right"/>
    </xf>
    <xf numFmtId="0" fontId="32" fillId="2" borderId="0" xfId="0" applyFont="1" applyFill="1" applyAlignment="1">
      <alignment wrapText="1"/>
    </xf>
    <xf numFmtId="0" fontId="32" fillId="0" borderId="1" xfId="0" applyFont="1" applyBorder="1" applyAlignment="1">
      <alignment wrapText="1"/>
    </xf>
    <xf numFmtId="0" fontId="32" fillId="0" borderId="1" xfId="0" applyFont="1" applyBorder="1"/>
    <xf numFmtId="0" fontId="32" fillId="0" borderId="0" xfId="0" applyFont="1"/>
    <xf numFmtId="0" fontId="33" fillId="0" borderId="0" xfId="0" applyFont="1"/>
    <xf numFmtId="0" fontId="32" fillId="2" borderId="0" xfId="0" applyFont="1" applyFill="1"/>
    <xf numFmtId="170" fontId="21" fillId="0" borderId="0" xfId="0" applyNumberFormat="1" applyFont="1" applyAlignment="1">
      <alignment horizontal="right" vertical="center"/>
    </xf>
    <xf numFmtId="171" fontId="21" fillId="0" borderId="0" xfId="3" applyNumberFormat="1" applyFont="1" applyAlignment="1">
      <alignment vertical="center"/>
    </xf>
    <xf numFmtId="170" fontId="21" fillId="0" borderId="0" xfId="1" applyNumberFormat="1" applyFont="1" applyBorder="1" applyAlignment="1">
      <alignment horizontal="right" vertical="center"/>
    </xf>
    <xf numFmtId="0" fontId="34" fillId="0" borderId="0" xfId="0" applyFont="1"/>
    <xf numFmtId="0" fontId="35" fillId="2" borderId="0" xfId="0" applyFont="1" applyFill="1"/>
    <xf numFmtId="0" fontId="36" fillId="0" borderId="0" xfId="0" applyFont="1"/>
    <xf numFmtId="0" fontId="36" fillId="0" borderId="0" xfId="0" quotePrefix="1" applyFont="1"/>
    <xf numFmtId="0" fontId="37" fillId="0" borderId="0" xfId="2" applyFont="1"/>
    <xf numFmtId="0" fontId="4" fillId="0" borderId="0" xfId="0" applyFont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left" wrapText="1"/>
    </xf>
    <xf numFmtId="0" fontId="16" fillId="2" borderId="0" xfId="0" applyFont="1" applyFill="1" applyAlignment="1">
      <alignment horizontal="left" vertical="top" wrapText="1"/>
    </xf>
    <xf numFmtId="0" fontId="20" fillId="0" borderId="0" xfId="0" applyFont="1" applyAlignment="1">
      <alignment horizontal="center"/>
    </xf>
    <xf numFmtId="164" fontId="16" fillId="2" borderId="4" xfId="0" applyNumberFormat="1" applyFont="1" applyFill="1" applyBorder="1" applyAlignment="1">
      <alignment horizontal="left" vertical="top"/>
    </xf>
  </cellXfs>
  <cellStyles count="5">
    <cellStyle name="Normal 3" xfId="4" xr:uid="{252A0267-5DF6-43E8-AEDE-56B9982ED9D2}"/>
    <cellStyle name="Prósent" xfId="1" builtinId="5"/>
    <cellStyle name="Tengill" xfId="2" builtinId="8"/>
    <cellStyle name="Venjulegt" xfId="0" builtinId="0"/>
    <cellStyle name="Þúsundaskiltákn [0]" xfId="3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pinber%20fj&#225;rm&#225;l\2027\Fj&#225;rm&#225;la&#225;&#230;tlun%202027-2031-heildaryfirlit-21.xlsx" TargetMode="External"/><Relationship Id="rId1" Type="http://schemas.openxmlformats.org/officeDocument/2006/relationships/externalLinkPath" Target="file:///G:\Opinber%20fj&#225;rm&#225;l\2027\Fj&#225;rm&#225;la&#225;&#230;tlun%202027-2031-heildaryfirlit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ý stefna tillaga"/>
      <sheetName val="Samanburður"/>
      <sheetName val="Almannatryggingar"/>
      <sheetName val="Framlög"/>
      <sheetName val="Fjármálastefna"/>
      <sheetName val="Ríkissjóður"/>
      <sheetName val="Lykilstærðir"/>
      <sheetName val="Hið opinbera"/>
      <sheetName val="Efnahagur"/>
      <sheetName val="Sveitarfélög"/>
      <sheetName val="Töflur og myndir"/>
      <sheetName val="1"/>
      <sheetName val="2"/>
      <sheetName val="3a FÁ"/>
      <sheetName val="3a FÁ síðari umræða"/>
      <sheetName val="3a FÁ Eldri"/>
      <sheetName val="3b Horfur"/>
      <sheetName val="4"/>
      <sheetName val="5"/>
      <sheetName val="6"/>
      <sheetName val="7"/>
      <sheetName val="8"/>
      <sheetName val="8b"/>
      <sheetName val="9"/>
      <sheetName val="10"/>
      <sheetName val="10 sviðsmynd"/>
      <sheetName val="11"/>
      <sheetName val="12"/>
      <sheetName val="13"/>
      <sheetName val="a"/>
      <sheetName val="b"/>
      <sheetName val="c"/>
      <sheetName val="Tölusettar reglur"/>
      <sheetName val="Fjármálaáætlun 2027-2031-heilda"/>
      <sheetName val="Uppsett Allir"/>
    </sheetNames>
    <sheetDataSet>
      <sheetData sheetId="0"/>
      <sheetData sheetId="1"/>
      <sheetData sheetId="2"/>
      <sheetData sheetId="3"/>
      <sheetData sheetId="4"/>
      <sheetData sheetId="5">
        <row r="3">
          <cell r="AE3">
            <v>1598.6000000000001</v>
          </cell>
        </row>
        <row r="18">
          <cell r="AB18">
            <v>35.305809589999996</v>
          </cell>
          <cell r="AC18">
            <v>29.735785866000001</v>
          </cell>
          <cell r="AD18">
            <v>46.9</v>
          </cell>
          <cell r="AE18">
            <v>54.7</v>
          </cell>
          <cell r="AF18">
            <v>53.8</v>
          </cell>
          <cell r="AG18">
            <v>51.1</v>
          </cell>
          <cell r="AH18">
            <v>53.9</v>
          </cell>
          <cell r="AI18">
            <v>57.5</v>
          </cell>
          <cell r="AJ18">
            <v>57.6</v>
          </cell>
        </row>
        <row r="30">
          <cell r="AB30">
            <v>130.60350970299999</v>
          </cell>
          <cell r="AC30">
            <v>124.374202365</v>
          </cell>
          <cell r="AD30">
            <v>154.315</v>
          </cell>
          <cell r="AE30">
            <v>150.73051336081005</v>
          </cell>
          <cell r="AF30">
            <v>143.45402809530125</v>
          </cell>
          <cell r="AG30">
            <v>151.75792682776688</v>
          </cell>
          <cell r="AH30">
            <v>161.53673140226414</v>
          </cell>
          <cell r="AI30">
            <v>166.92334869527653</v>
          </cell>
          <cell r="AJ30">
            <v>166.01294173921826</v>
          </cell>
        </row>
        <row r="31">
          <cell r="AB31"/>
          <cell r="AC31"/>
          <cell r="AD31"/>
          <cell r="AE31">
            <v>97.830513360810045</v>
          </cell>
          <cell r="AF31">
            <v>100.85402809530126</v>
          </cell>
          <cell r="AG31">
            <v>109.85792682776687</v>
          </cell>
          <cell r="AH31">
            <v>120.73673140226414</v>
          </cell>
          <cell r="AI31">
            <v>129.32334869527654</v>
          </cell>
          <cell r="AJ31">
            <v>130.31294173921827</v>
          </cell>
        </row>
        <row r="32">
          <cell r="AB32"/>
          <cell r="AC32"/>
          <cell r="AD32"/>
          <cell r="AE32">
            <v>33.9</v>
          </cell>
          <cell r="AF32">
            <v>23.7</v>
          </cell>
          <cell r="AG32">
            <v>23.3</v>
          </cell>
          <cell r="AH32">
            <v>22.5</v>
          </cell>
          <cell r="AI32">
            <v>19.7</v>
          </cell>
          <cell r="AJ32">
            <v>18.2</v>
          </cell>
        </row>
        <row r="33">
          <cell r="AB33"/>
          <cell r="AC33"/>
          <cell r="AD33"/>
          <cell r="AE33">
            <v>19</v>
          </cell>
          <cell r="AF33">
            <v>18.899999999999999</v>
          </cell>
          <cell r="AG33">
            <v>18.600000000000001</v>
          </cell>
          <cell r="AH33">
            <v>18.3</v>
          </cell>
          <cell r="AI33">
            <v>17.899999999999999</v>
          </cell>
          <cell r="AJ33">
            <v>17.5</v>
          </cell>
        </row>
        <row r="60">
          <cell r="AB60">
            <v>1250.6822869503599</v>
          </cell>
          <cell r="AC60">
            <v>1353.9220784909364</v>
          </cell>
          <cell r="AD60">
            <v>1409.9419861559829</v>
          </cell>
          <cell r="AE60">
            <v>1543.9</v>
          </cell>
          <cell r="AF60">
            <v>1630.8</v>
          </cell>
          <cell r="AG60">
            <v>1702.8000000000002</v>
          </cell>
          <cell r="AH60">
            <v>1784.3999999999999</v>
          </cell>
          <cell r="AI60">
            <v>1866.5000000000002</v>
          </cell>
          <cell r="AJ60">
            <v>1952.6</v>
          </cell>
        </row>
        <row r="61">
          <cell r="AB61">
            <v>1200.7929300873602</v>
          </cell>
          <cell r="AC61">
            <v>1306.7012776939362</v>
          </cell>
          <cell r="AD61">
            <v>1386.3772981044151</v>
          </cell>
          <cell r="AE61">
            <v>1472.683</v>
          </cell>
          <cell r="AF61">
            <v>1540.0790859759409</v>
          </cell>
          <cell r="AG61">
            <v>1595.2917738240901</v>
          </cell>
          <cell r="AH61">
            <v>1660.5146280069328</v>
          </cell>
          <cell r="AI61">
            <v>1733.6030330995691</v>
          </cell>
          <cell r="AJ61">
            <v>1809.7839641428518</v>
          </cell>
        </row>
        <row r="111">
          <cell r="AB111">
            <v>-1.0380202977976609</v>
          </cell>
          <cell r="AC111">
            <v>-1.0345754907607827</v>
          </cell>
          <cell r="AD111">
            <v>-1.693945695927922</v>
          </cell>
          <cell r="AE111">
            <v>-0.46906452477901739</v>
          </cell>
          <cell r="AF111">
            <v>1.9223169887527137E-2</v>
          </cell>
          <cell r="AG111">
            <v>0.11810860945074401</v>
          </cell>
          <cell r="AH111">
            <v>0.26700841962483884</v>
          </cell>
          <cell r="AI111">
            <v>0.36770162558540587</v>
          </cell>
          <cell r="AJ111">
            <v>0.51358720129347957</v>
          </cell>
        </row>
        <row r="129">
          <cell r="AB129">
            <v>1.140454845109643</v>
          </cell>
          <cell r="AC129">
            <v>1.0302813086532618</v>
          </cell>
          <cell r="AD129">
            <v>0.47605430407207727</v>
          </cell>
          <cell r="AE129">
            <v>1.3462570888468828</v>
          </cell>
          <cell r="AF129">
            <v>1.63461106349656</v>
          </cell>
          <cell r="AG129">
            <v>1.8535901064812079</v>
          </cell>
          <cell r="AH129">
            <v>2.0357664510855784</v>
          </cell>
          <cell r="AI129">
            <v>2.0817596306447359</v>
          </cell>
          <cell r="AJ129">
            <v>2.1320317266892248</v>
          </cell>
        </row>
        <row r="132">
          <cell r="AB132">
            <v>-2.178475142907303</v>
          </cell>
          <cell r="AC132">
            <v>-2.0648567994140454</v>
          </cell>
          <cell r="AD132">
            <v>-2.17</v>
          </cell>
          <cell r="AE132">
            <v>-1.8153216136258987</v>
          </cell>
          <cell r="AF132">
            <v>-1.6153878936090316</v>
          </cell>
          <cell r="AG132">
            <v>-1.7354814970304635</v>
          </cell>
          <cell r="AH132">
            <v>-1.7687580314607403</v>
          </cell>
          <cell r="AI132">
            <v>-1.7140580050593313</v>
          </cell>
          <cell r="AJ132">
            <v>-1.6184445253957458</v>
          </cell>
        </row>
      </sheetData>
      <sheetData sheetId="6">
        <row r="7">
          <cell r="AA7">
            <v>-27.622753863999606</v>
          </cell>
        </row>
        <row r="22">
          <cell r="Y22">
            <v>288.17905564276674</v>
          </cell>
          <cell r="AA22">
            <v>485.1209546625546</v>
          </cell>
          <cell r="AD22">
            <v>471.30227459300028</v>
          </cell>
          <cell r="AE22">
            <v>503.67495975500009</v>
          </cell>
          <cell r="AF22">
            <v>531.30515595298016</v>
          </cell>
          <cell r="AG22">
            <v>555.96254267122993</v>
          </cell>
          <cell r="AH22">
            <v>575.66467109751079</v>
          </cell>
          <cell r="AI22">
            <v>601.3134724463215</v>
          </cell>
        </row>
        <row r="23">
          <cell r="Y23">
            <v>265.34983511145123</v>
          </cell>
          <cell r="AA23">
            <v>373.25250221349256</v>
          </cell>
          <cell r="AD23">
            <v>410.9432608190001</v>
          </cell>
          <cell r="AE23">
            <v>434.74275180000006</v>
          </cell>
          <cell r="AF23">
            <v>458.80913803665027</v>
          </cell>
          <cell r="AG23">
            <v>476.21096463187018</v>
          </cell>
          <cell r="AH23">
            <v>487.78143285116101</v>
          </cell>
          <cell r="AI23">
            <v>507.64544820049775</v>
          </cell>
        </row>
        <row r="25">
          <cell r="Y25">
            <v>25.664125113941147</v>
          </cell>
          <cell r="AA25">
            <v>54.170815859961806</v>
          </cell>
          <cell r="AD25">
            <v>62.843696518000044</v>
          </cell>
          <cell r="AE25">
            <v>80.891846957000027</v>
          </cell>
          <cell r="AF25">
            <v>101.71370575600001</v>
          </cell>
          <cell r="AG25">
            <v>87.223823331999995</v>
          </cell>
          <cell r="AH25">
            <v>46.258570734648181</v>
          </cell>
          <cell r="AI25">
            <v>34.799824273759093</v>
          </cell>
        </row>
        <row r="28">
          <cell r="Y28">
            <v>1462.9655772867713</v>
          </cell>
          <cell r="AA28">
            <v>1717.060284053026</v>
          </cell>
          <cell r="AD28">
            <v>2057.3290466409999</v>
          </cell>
          <cell r="AE28">
            <v>2204.6722109740003</v>
          </cell>
          <cell r="AF28">
            <v>2381.7259780664399</v>
          </cell>
          <cell r="AG28">
            <v>2548.4620279649907</v>
          </cell>
          <cell r="AH28">
            <v>2674.7110920865143</v>
          </cell>
          <cell r="AI28">
            <v>2793.6466064337792</v>
          </cell>
        </row>
        <row r="29">
          <cell r="Y29">
            <v>120.40436965557825</v>
          </cell>
          <cell r="AA29">
            <v>154.18930657051328</v>
          </cell>
          <cell r="AD29">
            <v>117.32589435300007</v>
          </cell>
          <cell r="AE29">
            <v>109.04316505000007</v>
          </cell>
          <cell r="AF29">
            <v>108.09403774976003</v>
          </cell>
          <cell r="AG29">
            <v>110.79435926414004</v>
          </cell>
          <cell r="AH29">
            <v>118.40672540590624</v>
          </cell>
          <cell r="AI29">
            <v>152.41229400799449</v>
          </cell>
        </row>
        <row r="30">
          <cell r="Y30">
            <v>712.98840944860137</v>
          </cell>
          <cell r="AA30">
            <v>707.74355732000413</v>
          </cell>
          <cell r="AD30">
            <v>1048.0570398160005</v>
          </cell>
          <cell r="AE30">
            <v>1133.7228674579999</v>
          </cell>
          <cell r="AF30">
            <v>1251.5356631669504</v>
          </cell>
          <cell r="AG30">
            <v>1348.5292917569909</v>
          </cell>
          <cell r="AH30">
            <v>1411.8279793243912</v>
          </cell>
          <cell r="AI30">
            <v>1483.9393155294372</v>
          </cell>
        </row>
        <row r="31">
          <cell r="Y31">
            <v>870.38153749374817</v>
          </cell>
          <cell r="AA31">
            <v>1163.5060333035351</v>
          </cell>
          <cell r="AD31">
            <v>1126.5979011779993</v>
          </cell>
          <cell r="AE31">
            <v>1179.9925085660004</v>
          </cell>
          <cell r="AF31">
            <v>1238.2843526492495</v>
          </cell>
          <cell r="AG31">
            <v>1310.7270954721398</v>
          </cell>
          <cell r="AH31">
            <v>1381.2898381680295</v>
          </cell>
          <cell r="AI31">
            <v>1462.1195849123367</v>
          </cell>
        </row>
        <row r="33">
          <cell r="Y33">
            <v>0.26125525170326735</v>
          </cell>
          <cell r="AA33">
            <v>0.26597378207122779</v>
          </cell>
          <cell r="AD33">
            <v>0.21296746714139875</v>
          </cell>
          <cell r="AE33">
            <v>0.21261126280468476</v>
          </cell>
          <cell r="AF33">
            <v>0.2134973021809051</v>
          </cell>
          <cell r="AG33">
            <v>0.21538735401628792</v>
          </cell>
          <cell r="AH33">
            <v>0.21637163664332471</v>
          </cell>
          <cell r="AI33">
            <v>0.21827278180195744</v>
          </cell>
        </row>
        <row r="34">
          <cell r="Y34">
            <v>0.21401185382260543</v>
          </cell>
          <cell r="AA34">
            <v>0.1617879282864346</v>
          </cell>
          <cell r="AD34">
            <v>0.19812042340567118</v>
          </cell>
          <cell r="AE34">
            <v>0.20427439053297294</v>
          </cell>
          <cell r="AF34">
            <v>0.21578201089085353</v>
          </cell>
          <cell r="AG34">
            <v>0.22159926117981957</v>
          </cell>
          <cell r="AH34">
            <v>0.22115527248821759</v>
          </cell>
          <cell r="AI34">
            <v>0.22153014416076164</v>
          </cell>
        </row>
        <row r="35">
          <cell r="Y35">
            <v>-8.509299409328587E-4</v>
          </cell>
          <cell r="AA35">
            <v>1.3189496384992762E-2</v>
          </cell>
          <cell r="AD35">
            <v>-4.696942805292758E-4</v>
          </cell>
          <cell r="AE35">
            <v>-2.1548899102702707E-3</v>
          </cell>
          <cell r="AF35">
            <v>-5.0375323861500208E-3</v>
          </cell>
          <cell r="AG35">
            <v>-1.2278888165981735E-3</v>
          </cell>
          <cell r="AH35">
            <v>6.5202806720029609E-3</v>
          </cell>
          <cell r="AI35">
            <v>8.7881496836299221E-3</v>
          </cell>
        </row>
      </sheetData>
      <sheetData sheetId="7">
        <row r="5">
          <cell r="C5">
            <v>76.599999999999994</v>
          </cell>
        </row>
      </sheetData>
      <sheetData sheetId="8"/>
      <sheetData sheetId="9"/>
      <sheetData sheetId="10"/>
      <sheetData sheetId="11">
        <row r="6">
          <cell r="J6">
            <v>1269.0012542192405</v>
          </cell>
        </row>
      </sheetData>
      <sheetData sheetId="12">
        <row r="2">
          <cell r="X2">
            <v>4374.5140000000001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25D8E-41B9-467A-8C40-11BE14B9469F}">
  <dimension ref="C3:E32"/>
  <sheetViews>
    <sheetView workbookViewId="0">
      <selection activeCell="E18" sqref="E18"/>
    </sheetView>
  </sheetViews>
  <sheetFormatPr defaultRowHeight="14.6" x14ac:dyDescent="0.4"/>
  <cols>
    <col min="3" max="4" width="9.3046875" style="242"/>
    <col min="5" max="5" width="72.15234375" style="242" customWidth="1"/>
  </cols>
  <sheetData>
    <row r="3" spans="3:5" x14ac:dyDescent="0.4">
      <c r="C3" s="240" t="s">
        <v>0</v>
      </c>
      <c r="D3" s="240" t="s">
        <v>1</v>
      </c>
      <c r="E3" s="240" t="s">
        <v>2</v>
      </c>
    </row>
    <row r="4" spans="3:5" x14ac:dyDescent="0.4">
      <c r="C4" s="243" t="s">
        <v>3</v>
      </c>
      <c r="D4" s="243" t="s">
        <v>4</v>
      </c>
      <c r="E4" s="244" t="s">
        <v>5</v>
      </c>
    </row>
    <row r="5" spans="3:5" x14ac:dyDescent="0.4">
      <c r="C5" s="243" t="s">
        <v>6</v>
      </c>
      <c r="D5" s="243" t="s">
        <v>4</v>
      </c>
      <c r="E5" s="244" t="s">
        <v>7</v>
      </c>
    </row>
    <row r="6" spans="3:5" x14ac:dyDescent="0.4">
      <c r="C6" s="243" t="s">
        <v>8</v>
      </c>
      <c r="D6" s="243" t="s">
        <v>4</v>
      </c>
      <c r="E6" s="244" t="s">
        <v>9</v>
      </c>
    </row>
    <row r="7" spans="3:5" x14ac:dyDescent="0.4">
      <c r="C7" s="243" t="s">
        <v>10</v>
      </c>
      <c r="D7" s="243" t="s">
        <v>4</v>
      </c>
      <c r="E7" s="244" t="s">
        <v>11</v>
      </c>
    </row>
    <row r="8" spans="3:5" x14ac:dyDescent="0.4">
      <c r="C8" s="243" t="s">
        <v>12</v>
      </c>
      <c r="D8" s="243" t="s">
        <v>4</v>
      </c>
      <c r="E8" s="244" t="s">
        <v>13</v>
      </c>
    </row>
    <row r="9" spans="3:5" x14ac:dyDescent="0.4">
      <c r="C9" s="243" t="s">
        <v>14</v>
      </c>
      <c r="D9" s="243" t="s">
        <v>4</v>
      </c>
      <c r="E9" s="244" t="s">
        <v>15</v>
      </c>
    </row>
    <row r="10" spans="3:5" x14ac:dyDescent="0.4">
      <c r="C10" s="243" t="s">
        <v>16</v>
      </c>
      <c r="D10" s="243" t="s">
        <v>4</v>
      </c>
      <c r="E10" s="244" t="s">
        <v>17</v>
      </c>
    </row>
    <row r="11" spans="3:5" x14ac:dyDescent="0.4">
      <c r="C11" s="243" t="s">
        <v>18</v>
      </c>
      <c r="D11" s="243" t="s">
        <v>4</v>
      </c>
      <c r="E11" s="244" t="s">
        <v>19</v>
      </c>
    </row>
    <row r="12" spans="3:5" x14ac:dyDescent="0.4">
      <c r="C12" s="243" t="s">
        <v>20</v>
      </c>
      <c r="D12" s="242" t="s">
        <v>21</v>
      </c>
      <c r="E12" s="244" t="s">
        <v>22</v>
      </c>
    </row>
    <row r="13" spans="3:5" x14ac:dyDescent="0.4">
      <c r="C13" s="243" t="s">
        <v>23</v>
      </c>
      <c r="D13" s="242" t="s">
        <v>24</v>
      </c>
      <c r="E13" s="244" t="s">
        <v>25</v>
      </c>
    </row>
    <row r="14" spans="3:5" x14ac:dyDescent="0.4">
      <c r="C14" s="243" t="s">
        <v>26</v>
      </c>
      <c r="D14" s="242" t="s">
        <v>24</v>
      </c>
      <c r="E14" s="244" t="s">
        <v>27</v>
      </c>
    </row>
    <row r="15" spans="3:5" x14ac:dyDescent="0.4">
      <c r="C15" s="243" t="s">
        <v>28</v>
      </c>
      <c r="D15" s="242" t="s">
        <v>24</v>
      </c>
      <c r="E15" s="244" t="s">
        <v>29</v>
      </c>
    </row>
    <row r="16" spans="3:5" x14ac:dyDescent="0.4">
      <c r="C16" s="243" t="s">
        <v>30</v>
      </c>
      <c r="D16" s="242" t="s">
        <v>31</v>
      </c>
      <c r="E16" s="244" t="s">
        <v>32</v>
      </c>
    </row>
    <row r="17" spans="3:5" x14ac:dyDescent="0.4">
      <c r="C17" s="243" t="s">
        <v>33</v>
      </c>
      <c r="D17" s="242" t="s">
        <v>31</v>
      </c>
      <c r="E17" s="244" t="s">
        <v>34</v>
      </c>
    </row>
    <row r="18" spans="3:5" x14ac:dyDescent="0.4">
      <c r="C18" s="243" t="s">
        <v>35</v>
      </c>
      <c r="D18" s="242" t="s">
        <v>36</v>
      </c>
      <c r="E18" s="244" t="s">
        <v>37</v>
      </c>
    </row>
    <row r="19" spans="3:5" x14ac:dyDescent="0.4">
      <c r="C19" s="243" t="s">
        <v>38</v>
      </c>
      <c r="D19" s="242" t="s">
        <v>39</v>
      </c>
      <c r="E19" s="244" t="s">
        <v>40</v>
      </c>
    </row>
    <row r="20" spans="3:5" x14ac:dyDescent="0.4">
      <c r="C20" s="243" t="s">
        <v>41</v>
      </c>
      <c r="D20" s="242" t="s">
        <v>39</v>
      </c>
      <c r="E20" s="244" t="s">
        <v>42</v>
      </c>
    </row>
    <row r="21" spans="3:5" x14ac:dyDescent="0.4">
      <c r="C21" s="243" t="s">
        <v>43</v>
      </c>
      <c r="D21" s="242" t="s">
        <v>39</v>
      </c>
      <c r="E21" s="244" t="s">
        <v>44</v>
      </c>
    </row>
    <row r="22" spans="3:5" x14ac:dyDescent="0.4">
      <c r="C22" s="243" t="s">
        <v>45</v>
      </c>
      <c r="D22" s="242" t="s">
        <v>46</v>
      </c>
      <c r="E22" s="244" t="s">
        <v>47</v>
      </c>
    </row>
    <row r="23" spans="3:5" x14ac:dyDescent="0.4">
      <c r="C23" s="243" t="s">
        <v>48</v>
      </c>
      <c r="D23" s="242" t="s">
        <v>49</v>
      </c>
      <c r="E23" s="244" t="s">
        <v>50</v>
      </c>
    </row>
    <row r="24" spans="3:5" x14ac:dyDescent="0.4">
      <c r="C24" s="243" t="s">
        <v>51</v>
      </c>
      <c r="D24" s="242" t="s">
        <v>49</v>
      </c>
      <c r="E24" s="244" t="s">
        <v>52</v>
      </c>
    </row>
    <row r="25" spans="3:5" x14ac:dyDescent="0.4">
      <c r="C25" s="243" t="s">
        <v>53</v>
      </c>
      <c r="D25" s="242" t="s">
        <v>54</v>
      </c>
      <c r="E25" s="244" t="s">
        <v>55</v>
      </c>
    </row>
    <row r="26" spans="3:5" x14ac:dyDescent="0.4">
      <c r="C26" s="243" t="s">
        <v>56</v>
      </c>
      <c r="D26" s="242" t="s">
        <v>54</v>
      </c>
      <c r="E26" s="244" t="s">
        <v>57</v>
      </c>
    </row>
    <row r="27" spans="3:5" x14ac:dyDescent="0.4">
      <c r="C27" s="243"/>
    </row>
    <row r="28" spans="3:5" x14ac:dyDescent="0.4">
      <c r="C28" s="243"/>
    </row>
    <row r="29" spans="3:5" x14ac:dyDescent="0.4">
      <c r="C29" s="243"/>
    </row>
    <row r="30" spans="3:5" x14ac:dyDescent="0.4">
      <c r="C30" s="243"/>
    </row>
    <row r="31" spans="3:5" x14ac:dyDescent="0.4">
      <c r="C31" s="243"/>
    </row>
    <row r="32" spans="3:5" x14ac:dyDescent="0.4">
      <c r="C32" s="243"/>
    </row>
  </sheetData>
  <phoneticPr fontId="2" type="noConversion"/>
  <hyperlinks>
    <hyperlink ref="E4" location="'1'!A1" display="Lykilstærðir-tillaga 2027-2031" xr:uid="{E1051A9F-76D6-4C96-8EA7-68DB479F1AB4}"/>
    <hyperlink ref="E5" location="'2'!A1" display="Hið opinbera 2027-2031" xr:uid="{2ECFB08D-C030-421D-B9C5-FA8232EE8E8D}"/>
    <hyperlink ref="E6" location="'3'!A1" display="Ríkissjóður 2027-2031" xr:uid="{29ED945F-C4A3-4CC2-9F77-4CBE35130042}"/>
    <hyperlink ref="E7" location="'4'!A1" display="Sveitarfélög 2027-2031" xr:uid="{7284CCA5-A12A-477F-8E47-EF15DFB58410}"/>
    <hyperlink ref="E8" location="'5'!A1" display="Heildarútgjöld málefnasviða 2027-2031" xr:uid="{2BA6EBF9-01DD-49D2-A0F5-05ECC14E0861}"/>
    <hyperlink ref="E9" location="'6'!A1" display="Útgjaldarammar 2027-2031" xr:uid="{9D8AB710-6CFC-47DD-9EBA-79C1C2A1CCA7}"/>
    <hyperlink ref="E10" location="'7'!A1" display="Stöðugleikaregla 2027-2031" xr:uid="{C9D20A14-653F-4ACA-94F4-C4C800897557}"/>
    <hyperlink ref="E11" location="'8'!A1" display="Sjóðsstreymi 2027-2031" xr:uid="{493554C1-87E6-49FE-BC62-E41D281B7185}"/>
    <hyperlink ref="E12" location="'9'!A1" display="Þjóðhagsyfirlit 2027-2031" xr:uid="{9D18264D-9EA4-4814-828A-7BFFDA02872D}"/>
    <hyperlink ref="E13" location="'10'!A1" display="Fjármál hins opinbera samanb við stefnu afkoma 2027-2031" xr:uid="{1D720FF2-46AA-4B65-B557-AA11FB358EE7}"/>
    <hyperlink ref="E14" location="'11'!A1" display="Stöðugleikaregla tafla fjármálaáætlun 2027-2031" xr:uid="{AE08C8E3-C180-4405-BAEE-AF9F16207813}"/>
    <hyperlink ref="E15" location="'12'!A1" display="Fjármál hins opinbera samanb við stefnu skuldir 2027-2031" xr:uid="{7E8FAC3C-7FDF-43D1-A012-78BD8BB7F321}"/>
    <hyperlink ref="E16" location="'13'!A1" display="Afkomuhorfur ríkissjóðs 2027-2031" xr:uid="{42F18187-FEC7-4EA7-ACEB-7E258E5346B7}"/>
    <hyperlink ref="E17" location="'14'!A1" display="Samanburður við fyrri fjármálaáætlun 2027-2031" xr:uid="{D5D94F62-EE82-43E3-AB44-D57F16840BB6}"/>
    <hyperlink ref="E18" location="'15'!A1" display="Þjóðhagsgrunnur" xr:uid="{DABC3C2E-E39A-44FF-9B33-A5FF2B7B9093}"/>
    <hyperlink ref="E19" location="'16'!A1" display="Breytingar milli fjármálaáætlanna" xr:uid="{C4FAEC9B-7368-4161-962D-DB0EA283FF1B}"/>
    <hyperlink ref="E20" location="'17'!A1" display="Fjárfestingarframlög 2027-2031" xr:uid="{AFACEAE3-3212-47BB-9412-9149A87B893F}"/>
    <hyperlink ref="E21" location="'18'!A1" display="Ríkisfjármál_heildarútgjöld_hagrænt" xr:uid="{6D2A68E5-88E0-457F-B51E-6CBF32B2CFCA}"/>
    <hyperlink ref="E22" location="'19'!A1" display="Innbyrðis viðskipti A1, A2 og A3 2027-2031" xr:uid="{471D4BE0-5656-46BB-BF75-F29F509A4963}"/>
    <hyperlink ref="E23" location="'20'!A1" display="Afkoma A-hluta sveitarfélaga 2025-2031" xr:uid="{67628F85-1E03-4CC6-B52D-1C905E771A8B}"/>
    <hyperlink ref="E24" location="'21'!A1" display="Afkoma sveitarfélaga samanburður við fyrri FÁ" xr:uid="{3A068B6F-A198-4824-8924-F81362FFF16D}"/>
    <hyperlink ref="E25" location="'22'!A1" display="Lykiltölur fyrirtækja hins opinbera 2027-2031" xr:uid="{51016D59-6927-4B0A-B105-5D4FFD10D512}"/>
    <hyperlink ref="E26" location="'23'!A1" display="Lykiltölur fjármála opinberra aðila í heild 2027-2031" xr:uid="{68A08AA5-BE3E-4CD9-86D2-4891B3034D3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090A7-3C39-4681-8942-A81B65310F41}">
  <dimension ref="A1:J22"/>
  <sheetViews>
    <sheetView showGridLines="0" topLeftCell="A3" workbookViewId="0">
      <selection activeCell="D54" sqref="D54"/>
    </sheetView>
  </sheetViews>
  <sheetFormatPr defaultRowHeight="14.6" x14ac:dyDescent="0.4"/>
  <cols>
    <col min="1" max="1" width="47.53515625" bestFit="1" customWidth="1"/>
    <col min="2" max="2" width="7.53515625" customWidth="1"/>
  </cols>
  <sheetData>
    <row r="1" spans="1:10" x14ac:dyDescent="0.4">
      <c r="A1" s="234" t="s">
        <v>261</v>
      </c>
      <c r="B1" s="3"/>
      <c r="C1" s="3"/>
      <c r="D1" s="3"/>
      <c r="E1" s="3"/>
      <c r="F1" s="3"/>
      <c r="G1" s="3"/>
      <c r="H1" s="3"/>
      <c r="I1" s="3"/>
      <c r="J1" s="3"/>
    </row>
    <row r="2" spans="1:10" s="60" customFormat="1" ht="24" x14ac:dyDescent="0.35">
      <c r="A2" s="70" t="s">
        <v>262</v>
      </c>
      <c r="B2" s="71" t="s">
        <v>263</v>
      </c>
      <c r="C2" s="71">
        <v>2024</v>
      </c>
      <c r="D2" s="71">
        <v>2025</v>
      </c>
      <c r="E2" s="71">
        <v>2026</v>
      </c>
      <c r="F2" s="71">
        <v>2027</v>
      </c>
      <c r="G2" s="71">
        <v>2028</v>
      </c>
      <c r="H2" s="71">
        <v>2029</v>
      </c>
      <c r="I2" s="71">
        <v>2030</v>
      </c>
      <c r="J2" s="71">
        <v>2031</v>
      </c>
    </row>
    <row r="3" spans="1:10" x14ac:dyDescent="0.4">
      <c r="A3" s="72"/>
      <c r="B3" s="72"/>
      <c r="C3" s="72"/>
      <c r="D3" s="72"/>
      <c r="E3" s="72"/>
      <c r="F3" s="72"/>
      <c r="G3" s="72"/>
      <c r="H3" s="72"/>
      <c r="I3" s="72"/>
      <c r="J3" s="72"/>
    </row>
    <row r="4" spans="1:10" x14ac:dyDescent="0.4">
      <c r="A4" s="73" t="s">
        <v>264</v>
      </c>
      <c r="B4" s="74">
        <v>2250</v>
      </c>
      <c r="C4" s="75">
        <v>0.9</v>
      </c>
      <c r="D4" s="75">
        <v>3.9</v>
      </c>
      <c r="E4" s="75">
        <v>2.5</v>
      </c>
      <c r="F4" s="75">
        <v>2.9</v>
      </c>
      <c r="G4" s="75">
        <v>2.9</v>
      </c>
      <c r="H4" s="75">
        <v>2.6</v>
      </c>
      <c r="I4" s="75">
        <v>2.5</v>
      </c>
      <c r="J4" s="75">
        <v>2.5</v>
      </c>
    </row>
    <row r="5" spans="1:10" x14ac:dyDescent="0.4">
      <c r="A5" s="73" t="s">
        <v>265</v>
      </c>
      <c r="B5" s="74">
        <v>1188</v>
      </c>
      <c r="C5" s="75">
        <v>1.8</v>
      </c>
      <c r="D5" s="75">
        <v>1.5</v>
      </c>
      <c r="E5" s="75">
        <v>1.8</v>
      </c>
      <c r="F5" s="75">
        <v>1.6</v>
      </c>
      <c r="G5" s="75">
        <v>1.7</v>
      </c>
      <c r="H5" s="75">
        <v>1.7</v>
      </c>
      <c r="I5" s="75">
        <v>1.7</v>
      </c>
      <c r="J5" s="75">
        <v>1.7</v>
      </c>
    </row>
    <row r="6" spans="1:10" x14ac:dyDescent="0.4">
      <c r="A6" s="73" t="s">
        <v>266</v>
      </c>
      <c r="B6" s="74">
        <v>1228</v>
      </c>
      <c r="C6" s="75">
        <v>6.7</v>
      </c>
      <c r="D6" s="75">
        <v>4.5999999999999996</v>
      </c>
      <c r="E6" s="75">
        <v>-1.9</v>
      </c>
      <c r="F6" s="75">
        <v>-0.4</v>
      </c>
      <c r="G6" s="75">
        <v>0.6</v>
      </c>
      <c r="H6" s="75">
        <v>2.2000000000000002</v>
      </c>
      <c r="I6" s="75">
        <v>2.5</v>
      </c>
      <c r="J6" s="75">
        <v>2.2999999999999998</v>
      </c>
    </row>
    <row r="7" spans="1:10" x14ac:dyDescent="0.4">
      <c r="A7" s="73" t="s">
        <v>267</v>
      </c>
      <c r="B7" s="74">
        <v>802</v>
      </c>
      <c r="C7" s="75">
        <v>5.7</v>
      </c>
      <c r="D7" s="75">
        <v>7.9</v>
      </c>
      <c r="E7" s="75">
        <v>-4.2</v>
      </c>
      <c r="F7" s="75">
        <v>-2</v>
      </c>
      <c r="G7" s="75">
        <v>0.1</v>
      </c>
      <c r="H7" s="75">
        <v>2.2000000000000002</v>
      </c>
      <c r="I7" s="75">
        <v>2.7</v>
      </c>
      <c r="J7" s="75">
        <v>2.5</v>
      </c>
    </row>
    <row r="8" spans="1:10" x14ac:dyDescent="0.4">
      <c r="A8" s="73" t="s">
        <v>268</v>
      </c>
      <c r="B8" s="74">
        <v>244</v>
      </c>
      <c r="C8" s="75">
        <v>18.100000000000001</v>
      </c>
      <c r="D8" s="75">
        <v>-3</v>
      </c>
      <c r="E8" s="75">
        <v>2.2999999999999998</v>
      </c>
      <c r="F8" s="75">
        <v>2.9</v>
      </c>
      <c r="G8" s="75">
        <v>2.5</v>
      </c>
      <c r="H8" s="75">
        <v>2.4</v>
      </c>
      <c r="I8" s="75">
        <v>2.5</v>
      </c>
      <c r="J8" s="75">
        <v>2.5</v>
      </c>
    </row>
    <row r="9" spans="1:10" x14ac:dyDescent="0.4">
      <c r="A9" s="73" t="s">
        <v>269</v>
      </c>
      <c r="B9" s="74">
        <v>182</v>
      </c>
      <c r="C9" s="75">
        <v>-1.7</v>
      </c>
      <c r="D9" s="75">
        <v>0.2</v>
      </c>
      <c r="E9" s="75">
        <v>3</v>
      </c>
      <c r="F9" s="75">
        <v>1.7</v>
      </c>
      <c r="G9" s="75">
        <v>0.1</v>
      </c>
      <c r="H9" s="75">
        <v>1.5</v>
      </c>
      <c r="I9" s="75">
        <v>1.5</v>
      </c>
      <c r="J9" s="75">
        <v>1.5</v>
      </c>
    </row>
    <row r="10" spans="1:10" x14ac:dyDescent="0.4">
      <c r="A10" s="73" t="s">
        <v>270</v>
      </c>
      <c r="B10" s="74">
        <v>1944</v>
      </c>
      <c r="C10" s="75">
        <v>-2.2000000000000002</v>
      </c>
      <c r="D10" s="75">
        <v>0.3</v>
      </c>
      <c r="E10" s="75">
        <v>0.2</v>
      </c>
      <c r="F10" s="75">
        <v>3.9</v>
      </c>
      <c r="G10" s="75">
        <v>3.1</v>
      </c>
      <c r="H10" s="75">
        <v>2.8</v>
      </c>
      <c r="I10" s="75">
        <v>2.5</v>
      </c>
      <c r="J10" s="75">
        <v>2.4</v>
      </c>
    </row>
    <row r="11" spans="1:10" x14ac:dyDescent="0.4">
      <c r="A11" s="73" t="s">
        <v>271</v>
      </c>
      <c r="B11" s="74">
        <v>2002</v>
      </c>
      <c r="C11" s="75">
        <v>4.2</v>
      </c>
      <c r="D11" s="75">
        <v>6.8</v>
      </c>
      <c r="E11" s="75">
        <v>-1.7</v>
      </c>
      <c r="F11" s="75">
        <v>2.5</v>
      </c>
      <c r="G11" s="75">
        <v>2.1</v>
      </c>
      <c r="H11" s="75">
        <v>2.6</v>
      </c>
      <c r="I11" s="75">
        <v>2.4</v>
      </c>
      <c r="J11" s="75">
        <v>2.2000000000000002</v>
      </c>
    </row>
    <row r="12" spans="1:10" x14ac:dyDescent="0.4">
      <c r="A12" s="73" t="s">
        <v>272</v>
      </c>
      <c r="B12" s="74">
        <v>4583</v>
      </c>
      <c r="C12" s="75">
        <v>-1.2</v>
      </c>
      <c r="D12" s="75">
        <v>1.3</v>
      </c>
      <c r="E12" s="75">
        <v>2</v>
      </c>
      <c r="F12" s="75">
        <v>2.2000000000000002</v>
      </c>
      <c r="G12" s="75">
        <v>2.4</v>
      </c>
      <c r="H12" s="75">
        <v>2.2999999999999998</v>
      </c>
      <c r="I12" s="75">
        <v>2.2999999999999998</v>
      </c>
      <c r="J12" s="75">
        <v>2.2999999999999998</v>
      </c>
    </row>
    <row r="13" spans="1:10" x14ac:dyDescent="0.4">
      <c r="A13" s="60" t="s">
        <v>273</v>
      </c>
      <c r="B13" s="75"/>
      <c r="C13" s="75"/>
      <c r="D13" s="75"/>
      <c r="E13" s="75"/>
      <c r="F13" s="75"/>
      <c r="G13" s="75"/>
      <c r="H13" s="75"/>
      <c r="I13" s="75"/>
      <c r="J13" s="75"/>
    </row>
    <row r="14" spans="1:10" x14ac:dyDescent="0.4">
      <c r="A14" s="73" t="s">
        <v>274</v>
      </c>
      <c r="B14" s="74">
        <v>4641</v>
      </c>
      <c r="C14" s="75">
        <v>1.6</v>
      </c>
      <c r="D14" s="75">
        <v>4.0999999999999996</v>
      </c>
      <c r="E14" s="75">
        <v>1.2</v>
      </c>
      <c r="F14" s="75">
        <v>1.7</v>
      </c>
      <c r="G14" s="75">
        <v>2</v>
      </c>
      <c r="H14" s="75">
        <v>2.2000000000000002</v>
      </c>
      <c r="I14" s="75">
        <v>2.2999999999999998</v>
      </c>
      <c r="J14" s="75">
        <v>2.2999999999999998</v>
      </c>
    </row>
    <row r="15" spans="1:10" x14ac:dyDescent="0.4">
      <c r="A15" s="73" t="s">
        <v>275</v>
      </c>
      <c r="B15" s="75"/>
      <c r="C15" s="75">
        <v>-1.3</v>
      </c>
      <c r="D15" s="75">
        <v>-2.5</v>
      </c>
      <c r="E15" s="75">
        <v>-0.8</v>
      </c>
      <c r="F15" s="75">
        <v>-0.2</v>
      </c>
      <c r="G15" s="75">
        <v>0.2</v>
      </c>
      <c r="H15" s="75">
        <v>0.3</v>
      </c>
      <c r="I15" s="75">
        <v>0.4</v>
      </c>
      <c r="J15" s="75">
        <v>0.5</v>
      </c>
    </row>
    <row r="16" spans="1:10" x14ac:dyDescent="0.4">
      <c r="A16" s="73" t="s">
        <v>276</v>
      </c>
      <c r="B16" s="75"/>
      <c r="C16" s="75">
        <v>-2.8</v>
      </c>
      <c r="D16" s="75">
        <v>-3.9</v>
      </c>
      <c r="E16" s="75">
        <v>-1.8</v>
      </c>
      <c r="F16" s="75">
        <v>-1.4</v>
      </c>
      <c r="G16" s="75">
        <v>-1.1000000000000001</v>
      </c>
      <c r="H16" s="75">
        <v>-1</v>
      </c>
      <c r="I16" s="75">
        <v>-0.8</v>
      </c>
      <c r="J16" s="75">
        <v>-0.7</v>
      </c>
    </row>
    <row r="17" spans="1:10" x14ac:dyDescent="0.4">
      <c r="A17" s="60" t="s">
        <v>277</v>
      </c>
      <c r="B17" s="75"/>
      <c r="C17" s="75"/>
      <c r="D17" s="75"/>
      <c r="E17" s="75"/>
      <c r="F17" s="75"/>
      <c r="G17" s="75"/>
      <c r="H17" s="75"/>
      <c r="I17" s="75"/>
      <c r="J17" s="75"/>
    </row>
    <row r="18" spans="1:10" x14ac:dyDescent="0.4">
      <c r="A18" s="73" t="s">
        <v>278</v>
      </c>
      <c r="B18" s="75"/>
      <c r="C18" s="75">
        <v>5.9</v>
      </c>
      <c r="D18" s="75">
        <v>4.0999999999999996</v>
      </c>
      <c r="E18" s="75">
        <v>4.3</v>
      </c>
      <c r="F18" s="75">
        <v>2.7</v>
      </c>
      <c r="G18" s="75">
        <v>2.5</v>
      </c>
      <c r="H18" s="75">
        <v>2.5</v>
      </c>
      <c r="I18" s="75">
        <v>2.5</v>
      </c>
      <c r="J18" s="75">
        <v>2.5</v>
      </c>
    </row>
    <row r="19" spans="1:10" x14ac:dyDescent="0.4">
      <c r="A19" s="73" t="s">
        <v>279</v>
      </c>
      <c r="B19" s="75"/>
      <c r="C19" s="75">
        <v>3.5</v>
      </c>
      <c r="D19" s="75">
        <v>3.9</v>
      </c>
      <c r="E19" s="75">
        <v>4.5999999999999996</v>
      </c>
      <c r="F19" s="75">
        <v>4.3</v>
      </c>
      <c r="G19" s="75">
        <v>4.0999999999999996</v>
      </c>
      <c r="H19" s="75">
        <v>4</v>
      </c>
      <c r="I19" s="75">
        <v>4</v>
      </c>
      <c r="J19" s="75">
        <v>4</v>
      </c>
    </row>
    <row r="20" spans="1:10" x14ac:dyDescent="0.4">
      <c r="A20" s="73" t="s">
        <v>280</v>
      </c>
      <c r="B20" s="75"/>
      <c r="C20" s="75">
        <v>2.7</v>
      </c>
      <c r="D20" s="75">
        <v>9.1999999999999993</v>
      </c>
      <c r="E20" s="75">
        <v>6.4</v>
      </c>
      <c r="F20" s="75">
        <v>4.3</v>
      </c>
      <c r="G20" s="75">
        <v>3.7</v>
      </c>
      <c r="H20" s="75">
        <v>3.7</v>
      </c>
      <c r="I20" s="75">
        <v>3.7</v>
      </c>
      <c r="J20" s="75">
        <v>3.7</v>
      </c>
    </row>
    <row r="21" spans="1:10" x14ac:dyDescent="0.4">
      <c r="A21" s="76"/>
      <c r="B21" s="76"/>
      <c r="C21" s="76"/>
      <c r="D21" s="76"/>
      <c r="E21" s="76"/>
      <c r="F21" s="76"/>
      <c r="G21" s="76"/>
      <c r="H21" s="76"/>
      <c r="I21" s="76"/>
      <c r="J21" s="76"/>
    </row>
    <row r="22" spans="1:10" x14ac:dyDescent="0.4">
      <c r="A22" s="72" t="s">
        <v>281</v>
      </c>
      <c r="B22" s="60"/>
      <c r="C22" s="60"/>
      <c r="D22" s="60"/>
      <c r="E22" s="60"/>
      <c r="F22" s="60"/>
      <c r="G22" s="60"/>
      <c r="H22" s="60"/>
      <c r="I22" s="60"/>
      <c r="J22" s="6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B3142-2A15-461B-8F82-BAFDA08D158A}">
  <dimension ref="A1:F29"/>
  <sheetViews>
    <sheetView showGridLines="0" workbookViewId="0"/>
  </sheetViews>
  <sheetFormatPr defaultRowHeight="14.6" x14ac:dyDescent="0.4"/>
  <cols>
    <col min="1" max="1" width="30.15234375" customWidth="1"/>
  </cols>
  <sheetData>
    <row r="1" spans="1:6" x14ac:dyDescent="0.4">
      <c r="A1" s="235" t="s">
        <v>282</v>
      </c>
    </row>
    <row r="2" spans="1:6" x14ac:dyDescent="0.4">
      <c r="A2" s="77" t="s">
        <v>283</v>
      </c>
      <c r="B2" s="78">
        <v>2026</v>
      </c>
      <c r="C2" s="78">
        <v>2027</v>
      </c>
      <c r="D2" s="78">
        <v>2028</v>
      </c>
      <c r="E2" s="78">
        <v>2029</v>
      </c>
      <c r="F2" s="78">
        <v>2030</v>
      </c>
    </row>
    <row r="3" spans="1:6" x14ac:dyDescent="0.4">
      <c r="A3" s="79"/>
      <c r="B3" s="80"/>
      <c r="C3" s="80"/>
      <c r="D3" s="80"/>
      <c r="E3" s="80"/>
      <c r="F3" s="80"/>
    </row>
    <row r="4" spans="1:6" x14ac:dyDescent="0.4">
      <c r="A4" s="81" t="s">
        <v>284</v>
      </c>
      <c r="B4" s="82"/>
      <c r="C4" s="82"/>
      <c r="D4" s="82"/>
      <c r="E4" s="82"/>
      <c r="F4" s="82"/>
    </row>
    <row r="5" spans="1:6" x14ac:dyDescent="0.4">
      <c r="A5" s="83" t="s">
        <v>103</v>
      </c>
      <c r="B5" s="84">
        <v>2236.4158190675435</v>
      </c>
      <c r="C5" s="84">
        <v>2355.3043580019053</v>
      </c>
      <c r="D5" s="84">
        <v>2458.4322916845922</v>
      </c>
      <c r="E5" s="84">
        <v>2577.4084494207932</v>
      </c>
      <c r="F5" s="84">
        <v>2699.5545628627556</v>
      </c>
    </row>
    <row r="6" spans="1:6" x14ac:dyDescent="0.4">
      <c r="A6" s="83" t="s">
        <v>122</v>
      </c>
      <c r="B6" s="84">
        <v>2278.7462857068044</v>
      </c>
      <c r="C6" s="84">
        <v>2361.936693276175</v>
      </c>
      <c r="D6" s="84">
        <v>2454.2229199966009</v>
      </c>
      <c r="E6" s="84">
        <v>2561.4877108729002</v>
      </c>
      <c r="F6" s="84">
        <v>2675.080781338515</v>
      </c>
    </row>
    <row r="7" spans="1:6" x14ac:dyDescent="0.4">
      <c r="A7" s="85" t="s">
        <v>285</v>
      </c>
      <c r="B7" s="86">
        <v>-42.330466639260976</v>
      </c>
      <c r="C7" s="86">
        <v>-6.6323352742697352</v>
      </c>
      <c r="D7" s="86">
        <v>4.209371687991279</v>
      </c>
      <c r="E7" s="86">
        <v>15.920738547893052</v>
      </c>
      <c r="F7" s="86">
        <v>24.473781524240621</v>
      </c>
    </row>
    <row r="8" spans="1:6" x14ac:dyDescent="0.4">
      <c r="A8" s="87" t="s">
        <v>259</v>
      </c>
      <c r="B8" s="88">
        <v>-0.80019785707487678</v>
      </c>
      <c r="C8" s="88">
        <v>-0.11950153647332856</v>
      </c>
      <c r="D8" s="88">
        <v>7.2575373930884118E-2</v>
      </c>
      <c r="E8" s="88">
        <v>0.26162011616770536</v>
      </c>
      <c r="F8" s="88">
        <v>0.38336864696509354</v>
      </c>
    </row>
    <row r="9" spans="1:6" x14ac:dyDescent="0.4">
      <c r="A9" s="83" t="s">
        <v>286</v>
      </c>
      <c r="B9" s="89">
        <v>-0.8</v>
      </c>
      <c r="C9" s="89">
        <v>-0.2</v>
      </c>
      <c r="D9" s="89">
        <v>0.1</v>
      </c>
      <c r="E9" s="89">
        <v>0.2</v>
      </c>
      <c r="F9" s="89">
        <v>0.3</v>
      </c>
    </row>
    <row r="10" spans="1:6" x14ac:dyDescent="0.4">
      <c r="A10" s="90" t="s">
        <v>287</v>
      </c>
      <c r="B10" s="89">
        <v>-1.9785707487673942E-4</v>
      </c>
      <c r="C10" s="89">
        <v>8.0498463526671449E-2</v>
      </c>
      <c r="D10" s="89">
        <v>-2.7424626069115887E-2</v>
      </c>
      <c r="E10" s="89">
        <v>6.1620116167705352E-2</v>
      </c>
      <c r="F10" s="89">
        <v>8.3368646965093551E-2</v>
      </c>
    </row>
    <row r="11" spans="1:6" x14ac:dyDescent="0.4">
      <c r="A11" s="83" t="s">
        <v>288</v>
      </c>
      <c r="B11" s="89"/>
      <c r="C11" s="91"/>
      <c r="D11" s="91"/>
      <c r="E11" s="89">
        <v>-1.5</v>
      </c>
      <c r="F11" s="89">
        <v>-2</v>
      </c>
    </row>
    <row r="12" spans="1:6" x14ac:dyDescent="0.4">
      <c r="A12" s="90"/>
      <c r="B12" s="89"/>
      <c r="C12" s="89"/>
      <c r="D12" s="89"/>
      <c r="E12" s="89"/>
      <c r="F12" s="89"/>
    </row>
    <row r="13" spans="1:6" x14ac:dyDescent="0.4">
      <c r="A13" s="92" t="s">
        <v>289</v>
      </c>
      <c r="B13" s="93"/>
      <c r="C13" s="93"/>
      <c r="D13" s="93"/>
      <c r="E13" s="93"/>
      <c r="F13" s="93"/>
    </row>
    <row r="14" spans="1:6" x14ac:dyDescent="0.4">
      <c r="A14" s="83" t="s">
        <v>103</v>
      </c>
      <c r="B14" s="84">
        <v>1598.6000000000001</v>
      </c>
      <c r="C14" s="84">
        <v>1684.6</v>
      </c>
      <c r="D14" s="84">
        <v>1753.9</v>
      </c>
      <c r="E14" s="84">
        <v>1838.3</v>
      </c>
      <c r="F14" s="84">
        <v>1924.0000000000002</v>
      </c>
    </row>
    <row r="15" spans="1:6" x14ac:dyDescent="0.4">
      <c r="A15" s="83" t="s">
        <v>122</v>
      </c>
      <c r="B15" s="84">
        <v>1623.4135133608102</v>
      </c>
      <c r="C15" s="84">
        <v>1683.5331140712422</v>
      </c>
      <c r="D15" s="84">
        <v>1747.0497006518569</v>
      </c>
      <c r="E15" s="84">
        <v>1822.0513594091969</v>
      </c>
      <c r="F15" s="84">
        <v>1900.5263817948455</v>
      </c>
    </row>
    <row r="16" spans="1:6" x14ac:dyDescent="0.4">
      <c r="A16" s="85" t="s">
        <v>285</v>
      </c>
      <c r="B16" s="86">
        <v>-24.81351336081002</v>
      </c>
      <c r="C16" s="86">
        <v>1.0668859287577561</v>
      </c>
      <c r="D16" s="86">
        <v>6.8502993481431531</v>
      </c>
      <c r="E16" s="86">
        <v>16.248640590803006</v>
      </c>
      <c r="F16" s="86">
        <v>23.473618205154708</v>
      </c>
    </row>
    <row r="17" spans="1:6" x14ac:dyDescent="0.4">
      <c r="A17" s="87" t="s">
        <v>259</v>
      </c>
      <c r="B17" s="88">
        <v>-0.46906452477901739</v>
      </c>
      <c r="C17" s="88">
        <v>1.9223169887527137E-2</v>
      </c>
      <c r="D17" s="88">
        <v>0.11810860945074401</v>
      </c>
      <c r="E17" s="88">
        <v>0.26700841962483884</v>
      </c>
      <c r="F17" s="88">
        <v>0.36770162558540587</v>
      </c>
    </row>
    <row r="18" spans="1:6" x14ac:dyDescent="0.4">
      <c r="A18" s="83" t="s">
        <v>286</v>
      </c>
      <c r="B18" s="89">
        <v>-0.5</v>
      </c>
      <c r="C18" s="89">
        <v>0</v>
      </c>
      <c r="D18" s="89">
        <v>0.1</v>
      </c>
      <c r="E18" s="89">
        <v>0.2</v>
      </c>
      <c r="F18" s="89">
        <v>0.3</v>
      </c>
    </row>
    <row r="19" spans="1:6" x14ac:dyDescent="0.4">
      <c r="A19" s="90" t="s">
        <v>287</v>
      </c>
      <c r="B19" s="89">
        <v>3.0935475220982611E-2</v>
      </c>
      <c r="C19" s="89">
        <v>1.9223169887527137E-2</v>
      </c>
      <c r="D19" s="89">
        <v>1.8108609450744009E-2</v>
      </c>
      <c r="E19" s="89">
        <v>6.7008419624838833E-2</v>
      </c>
      <c r="F19" s="89">
        <v>6.7701625585405878E-2</v>
      </c>
    </row>
    <row r="20" spans="1:6" x14ac:dyDescent="0.4">
      <c r="A20" s="94"/>
      <c r="B20" s="95"/>
      <c r="C20" s="95"/>
      <c r="D20" s="95"/>
      <c r="E20" s="95"/>
      <c r="F20" s="95"/>
    </row>
    <row r="21" spans="1:6" x14ac:dyDescent="0.4">
      <c r="A21" s="81" t="s">
        <v>290</v>
      </c>
      <c r="B21" s="89"/>
      <c r="C21" s="89"/>
      <c r="D21" s="89"/>
      <c r="E21" s="89"/>
      <c r="F21" s="89"/>
    </row>
    <row r="22" spans="1:6" x14ac:dyDescent="0.4">
      <c r="A22" s="83" t="s">
        <v>103</v>
      </c>
      <c r="B22" s="84">
        <v>710.29172246144242</v>
      </c>
      <c r="C22" s="84">
        <v>746.58187470281166</v>
      </c>
      <c r="D22" s="84">
        <v>783.55784142707171</v>
      </c>
      <c r="E22" s="84">
        <v>821.5969921426489</v>
      </c>
      <c r="F22" s="84">
        <v>861.56144504064378</v>
      </c>
    </row>
    <row r="23" spans="1:6" x14ac:dyDescent="0.4">
      <c r="A23" s="83" t="s">
        <v>122</v>
      </c>
      <c r="B23" s="84">
        <v>727.78017573989371</v>
      </c>
      <c r="C23" s="84">
        <v>754.24224605677989</v>
      </c>
      <c r="D23" s="84">
        <v>786.19395461988836</v>
      </c>
      <c r="E23" s="84">
        <v>821.96040993311499</v>
      </c>
      <c r="F23" s="84">
        <v>860.53152728302985</v>
      </c>
    </row>
    <row r="24" spans="1:6" x14ac:dyDescent="0.4">
      <c r="A24" s="85" t="s">
        <v>285</v>
      </c>
      <c r="B24" s="86">
        <v>-17.488453278451288</v>
      </c>
      <c r="C24" s="86">
        <v>-7.6603713539682303</v>
      </c>
      <c r="D24" s="86">
        <v>-2.6361131928166515</v>
      </c>
      <c r="E24" s="86">
        <v>-0.36341779046608735</v>
      </c>
      <c r="F24" s="86">
        <v>1.02991775761393</v>
      </c>
    </row>
    <row r="25" spans="1:6" x14ac:dyDescent="0.4">
      <c r="A25" s="87" t="s">
        <v>259</v>
      </c>
      <c r="B25" s="88">
        <v>-0.33059457993291658</v>
      </c>
      <c r="C25" s="88">
        <v>-0.13802470908050865</v>
      </c>
      <c r="D25" s="88">
        <v>-4.5450227462356059E-2</v>
      </c>
      <c r="E25" s="88">
        <v>-5.9719217342295407E-3</v>
      </c>
      <c r="F25" s="88">
        <v>1.6133108683294362E-2</v>
      </c>
    </row>
    <row r="26" spans="1:6" x14ac:dyDescent="0.4">
      <c r="A26" s="83" t="s">
        <v>286</v>
      </c>
      <c r="B26" s="89">
        <v>-0.3</v>
      </c>
      <c r="C26" s="89">
        <v>-0.2</v>
      </c>
      <c r="D26" s="89">
        <v>0</v>
      </c>
      <c r="E26" s="89">
        <v>0</v>
      </c>
      <c r="F26" s="89">
        <v>0</v>
      </c>
    </row>
    <row r="27" spans="1:6" x14ac:dyDescent="0.4">
      <c r="A27" s="90" t="s">
        <v>287</v>
      </c>
      <c r="B27" s="89">
        <v>-3.0594579932916588E-2</v>
      </c>
      <c r="C27" s="89">
        <v>6.197529091949136E-2</v>
      </c>
      <c r="D27" s="89">
        <v>-4.5450227462356059E-2</v>
      </c>
      <c r="E27" s="89">
        <v>-5.9719217342295407E-3</v>
      </c>
      <c r="F27" s="89">
        <v>1.6133108683294362E-2</v>
      </c>
    </row>
    <row r="28" spans="1:6" x14ac:dyDescent="0.4">
      <c r="A28" s="79"/>
      <c r="B28" s="80"/>
      <c r="C28" s="80"/>
      <c r="D28" s="80"/>
      <c r="E28" s="80"/>
      <c r="F28" s="80"/>
    </row>
    <row r="29" spans="1:6" x14ac:dyDescent="0.4">
      <c r="A29" s="96"/>
      <c r="B29" s="91"/>
      <c r="C29" s="91"/>
      <c r="D29" s="91"/>
      <c r="E29" s="91"/>
      <c r="F29" s="9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F32E-3BD9-47BD-ACD1-C9F9693EFAAF}">
  <dimension ref="A1:H31"/>
  <sheetViews>
    <sheetView showGridLines="0" workbookViewId="0"/>
  </sheetViews>
  <sheetFormatPr defaultColWidth="9" defaultRowHeight="12.9" x14ac:dyDescent="0.35"/>
  <cols>
    <col min="1" max="1" width="48.53515625" style="72" bestFit="1" customWidth="1"/>
    <col min="2" max="7" width="9.84375" style="126" customWidth="1"/>
    <col min="8" max="8" width="9" style="126"/>
    <col min="9" max="16384" width="9" style="100"/>
  </cols>
  <sheetData>
    <row r="1" spans="1:8" ht="16.75" customHeight="1" x14ac:dyDescent="0.4">
      <c r="A1" s="234" t="s">
        <v>216</v>
      </c>
      <c r="B1" s="98"/>
      <c r="C1" s="98"/>
      <c r="D1" s="98"/>
      <c r="E1" s="98"/>
      <c r="F1" s="98"/>
      <c r="G1" s="98"/>
      <c r="H1" s="99"/>
    </row>
    <row r="2" spans="1:8" ht="29.15" x14ac:dyDescent="0.4">
      <c r="A2" s="101" t="s">
        <v>291</v>
      </c>
      <c r="B2" s="102" t="s">
        <v>218</v>
      </c>
      <c r="C2" s="102" t="s">
        <v>89</v>
      </c>
      <c r="D2" s="102" t="s">
        <v>90</v>
      </c>
      <c r="E2" s="102" t="s">
        <v>91</v>
      </c>
      <c r="F2" s="102" t="s">
        <v>92</v>
      </c>
      <c r="G2" s="102" t="s">
        <v>93</v>
      </c>
      <c r="H2" s="103"/>
    </row>
    <row r="3" spans="1:8" ht="4" customHeight="1" x14ac:dyDescent="0.4">
      <c r="A3" s="104"/>
      <c r="B3" s="105"/>
      <c r="C3" s="105"/>
      <c r="D3" s="105"/>
      <c r="E3" s="105"/>
      <c r="F3" s="105"/>
      <c r="G3" s="105"/>
      <c r="H3" s="99"/>
    </row>
    <row r="4" spans="1:8" ht="14.6" x14ac:dyDescent="0.4">
      <c r="A4" s="106" t="s">
        <v>219</v>
      </c>
      <c r="B4" s="107">
        <v>1685.1938</v>
      </c>
      <c r="C4" s="107">
        <v>1700.3984</v>
      </c>
      <c r="D4" s="107">
        <v>1716.5401999999999</v>
      </c>
      <c r="E4" s="107">
        <v>1741.6986999999999</v>
      </c>
      <c r="F4" s="107">
        <v>1766.3828000000001</v>
      </c>
      <c r="G4" s="107">
        <v>1785.0003000000002</v>
      </c>
      <c r="H4" s="108"/>
    </row>
    <row r="5" spans="1:8" ht="18" customHeight="1" x14ac:dyDescent="0.4">
      <c r="A5" s="109" t="s">
        <v>220</v>
      </c>
      <c r="B5" s="110"/>
      <c r="C5" s="110"/>
      <c r="D5" s="110"/>
      <c r="E5" s="110"/>
      <c r="F5" s="110"/>
      <c r="G5" s="110"/>
      <c r="H5" s="111"/>
    </row>
    <row r="6" spans="1:8" ht="15" customHeight="1" x14ac:dyDescent="0.4">
      <c r="A6" s="112" t="s">
        <v>127</v>
      </c>
      <c r="B6" s="110">
        <v>129.4</v>
      </c>
      <c r="C6" s="110">
        <v>124.58955551131719</v>
      </c>
      <c r="D6" s="110">
        <v>133.16010964572448</v>
      </c>
      <c r="E6" s="110">
        <v>143.2582503696436</v>
      </c>
      <c r="F6" s="110">
        <v>149.00670553321316</v>
      </c>
      <c r="G6" s="110">
        <v>148.49942348503609</v>
      </c>
      <c r="H6" s="111"/>
    </row>
    <row r="7" spans="1:8" ht="15" customHeight="1" x14ac:dyDescent="0.4">
      <c r="A7" s="112" t="s">
        <v>147</v>
      </c>
      <c r="B7" s="110">
        <v>80.899600000000007</v>
      </c>
      <c r="C7" s="110">
        <v>79.1815</v>
      </c>
      <c r="D7" s="110">
        <v>76.166800000000009</v>
      </c>
      <c r="E7" s="110">
        <v>72.947900000000004</v>
      </c>
      <c r="F7" s="110">
        <v>69.644800000000004</v>
      </c>
      <c r="G7" s="110">
        <v>66.500200000000007</v>
      </c>
      <c r="H7" s="111"/>
    </row>
    <row r="8" spans="1:8" ht="15" customHeight="1" x14ac:dyDescent="0.4">
      <c r="A8" s="112" t="s">
        <v>221</v>
      </c>
      <c r="B8" s="110">
        <v>87.468000000000004</v>
      </c>
      <c r="C8" s="110">
        <v>88.043999999999997</v>
      </c>
      <c r="D8" s="110">
        <v>86.832999999999998</v>
      </c>
      <c r="E8" s="110">
        <v>90.632000000000005</v>
      </c>
      <c r="F8" s="110">
        <v>91.661000000000001</v>
      </c>
      <c r="G8" s="110">
        <v>97.447999999999993</v>
      </c>
      <c r="H8" s="111"/>
    </row>
    <row r="9" spans="1:8" ht="15" customHeight="1" x14ac:dyDescent="0.4">
      <c r="A9" s="112" t="s">
        <v>222</v>
      </c>
      <c r="B9" s="110">
        <v>39.12299999999999</v>
      </c>
      <c r="C9" s="110">
        <v>40.380099999999992</v>
      </c>
      <c r="D9" s="110">
        <v>35.352699999999992</v>
      </c>
      <c r="E9" s="110">
        <v>32.3127</v>
      </c>
      <c r="F9" s="110">
        <v>32.795499999999997</v>
      </c>
      <c r="G9" s="110">
        <v>33.284699999999994</v>
      </c>
      <c r="H9" s="111"/>
    </row>
    <row r="10" spans="1:8" ht="15" customHeight="1" x14ac:dyDescent="0.4">
      <c r="A10" s="112" t="s">
        <v>223</v>
      </c>
      <c r="B10" s="110">
        <v>34.691300000000005</v>
      </c>
      <c r="C10" s="110">
        <v>35.159999999999997</v>
      </c>
      <c r="D10" s="110">
        <v>35.999600000000008</v>
      </c>
      <c r="E10" s="110">
        <v>36.921300000000002</v>
      </c>
      <c r="F10" s="110">
        <v>37.783100000000005</v>
      </c>
      <c r="G10" s="110">
        <v>38.652600000000007</v>
      </c>
      <c r="H10" s="111"/>
    </row>
    <row r="11" spans="1:8" ht="15" customHeight="1" x14ac:dyDescent="0.4">
      <c r="A11" s="112" t="s">
        <v>224</v>
      </c>
      <c r="B11" s="110">
        <v>7.1881000000000004</v>
      </c>
      <c r="C11" s="110">
        <v>7.5581000000000005</v>
      </c>
      <c r="D11" s="110">
        <v>7.9381000000000004</v>
      </c>
      <c r="E11" s="110">
        <v>8.3080999999999996</v>
      </c>
      <c r="F11" s="110">
        <v>8.3080999999999996</v>
      </c>
      <c r="G11" s="110">
        <v>8.3080999999999996</v>
      </c>
      <c r="H11" s="111"/>
    </row>
    <row r="12" spans="1:8" ht="15" customHeight="1" x14ac:dyDescent="0.4">
      <c r="A12" s="112" t="s">
        <v>225</v>
      </c>
      <c r="B12" s="110">
        <v>0.11</v>
      </c>
      <c r="C12" s="110">
        <v>0.11</v>
      </c>
      <c r="D12" s="110">
        <v>0.11</v>
      </c>
      <c r="E12" s="110">
        <v>0.11</v>
      </c>
      <c r="F12" s="110">
        <v>0.11</v>
      </c>
      <c r="G12" s="110">
        <v>0.11</v>
      </c>
      <c r="H12" s="111"/>
    </row>
    <row r="13" spans="1:8" ht="18" customHeight="1" x14ac:dyDescent="0.4">
      <c r="A13" s="106" t="s">
        <v>226</v>
      </c>
      <c r="B13" s="107">
        <v>1306.3137999999999</v>
      </c>
      <c r="C13" s="107">
        <v>1325.375144488683</v>
      </c>
      <c r="D13" s="107">
        <v>1340.9798903542755</v>
      </c>
      <c r="E13" s="107">
        <v>1357.2084496303562</v>
      </c>
      <c r="F13" s="107">
        <v>1377.0735944667867</v>
      </c>
      <c r="G13" s="107">
        <v>1392.197276514964</v>
      </c>
      <c r="H13" s="108"/>
    </row>
    <row r="14" spans="1:8" ht="15" customHeight="1" x14ac:dyDescent="0.4">
      <c r="A14" s="112" t="s">
        <v>227</v>
      </c>
      <c r="B14" s="113"/>
      <c r="C14" s="114">
        <v>1.4591704143891882E-2</v>
      </c>
      <c r="D14" s="114">
        <v>1.17738331901589E-2</v>
      </c>
      <c r="E14" s="114">
        <v>1.2102015393976817E-2</v>
      </c>
      <c r="F14" s="114">
        <v>1.4636767728524624E-2</v>
      </c>
      <c r="G14" s="114">
        <v>1.0982479156484981E-2</v>
      </c>
      <c r="H14" s="115"/>
    </row>
    <row r="15" spans="1:8" ht="15" customHeight="1" x14ac:dyDescent="0.4">
      <c r="A15" s="112" t="s">
        <v>228</v>
      </c>
      <c r="B15" s="110"/>
      <c r="C15" s="110">
        <v>19.061344488683062</v>
      </c>
      <c r="D15" s="110">
        <v>15.604745865592577</v>
      </c>
      <c r="E15" s="110">
        <v>16.228559276080659</v>
      </c>
      <c r="F15" s="110">
        <v>19.865144836430545</v>
      </c>
      <c r="G15" s="110">
        <v>15.123682048177216</v>
      </c>
      <c r="H15" s="111"/>
    </row>
    <row r="16" spans="1:8" ht="15" customHeight="1" x14ac:dyDescent="0.4">
      <c r="A16" s="112" t="s">
        <v>229</v>
      </c>
      <c r="B16" s="98"/>
      <c r="C16" s="110">
        <v>25.67730429063073</v>
      </c>
      <c r="D16" s="110">
        <v>16.006592293657697</v>
      </c>
      <c r="E16" s="110">
        <v>9.8630202988493636</v>
      </c>
      <c r="F16" s="110">
        <v>4.188979242728081</v>
      </c>
      <c r="G16" s="110">
        <v>4.4396201325828883</v>
      </c>
      <c r="H16" s="111"/>
    </row>
    <row r="17" spans="1:8" ht="18" customHeight="1" x14ac:dyDescent="0.4">
      <c r="A17" s="116" t="s">
        <v>230</v>
      </c>
      <c r="B17" s="98"/>
      <c r="C17" s="117">
        <v>-6.6159598019476675</v>
      </c>
      <c r="D17" s="117">
        <v>-0.40184642806512016</v>
      </c>
      <c r="E17" s="117">
        <v>6.3655389772312958</v>
      </c>
      <c r="F17" s="117">
        <v>15.676165593702464</v>
      </c>
      <c r="G17" s="117">
        <v>10.684061915594327</v>
      </c>
      <c r="H17" s="118"/>
    </row>
    <row r="18" spans="1:8" ht="18" customHeight="1" x14ac:dyDescent="0.4">
      <c r="A18" s="106" t="s">
        <v>231</v>
      </c>
      <c r="B18" s="119"/>
      <c r="C18" s="120">
        <v>-5.064602243310656E-3</v>
      </c>
      <c r="D18" s="120">
        <v>-3.0319448024668417E-4</v>
      </c>
      <c r="E18" s="120">
        <v>4.7469309741472515E-3</v>
      </c>
      <c r="F18" s="120">
        <v>1.1550300617397395E-2</v>
      </c>
      <c r="G18" s="120">
        <v>7.7585264567731956E-3</v>
      </c>
      <c r="H18" s="121"/>
    </row>
    <row r="19" spans="1:8" ht="3.75" customHeight="1" x14ac:dyDescent="0.4">
      <c r="A19" s="122"/>
      <c r="B19" s="123"/>
      <c r="C19" s="123"/>
      <c r="D19" s="123"/>
      <c r="E19" s="123"/>
      <c r="F19" s="123"/>
      <c r="G19" s="123"/>
      <c r="H19" s="99"/>
    </row>
    <row r="20" spans="1:8" x14ac:dyDescent="0.35">
      <c r="A20" s="124"/>
      <c r="B20" s="125"/>
      <c r="C20" s="125"/>
      <c r="D20" s="125"/>
      <c r="E20" s="125"/>
      <c r="F20" s="125"/>
      <c r="G20" s="125"/>
      <c r="H20" s="125"/>
    </row>
    <row r="31" spans="1:8" x14ac:dyDescent="0.35">
      <c r="A31" s="100"/>
      <c r="B31" s="100"/>
      <c r="C31" s="100"/>
      <c r="D31" s="100"/>
      <c r="E31" s="100"/>
      <c r="F31" s="100"/>
      <c r="G31" s="10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2B934-199E-438C-BC7C-053BD00B05CD}">
  <dimension ref="A1:F22"/>
  <sheetViews>
    <sheetView workbookViewId="0"/>
  </sheetViews>
  <sheetFormatPr defaultColWidth="9.3046875" defaultRowHeight="12.9" x14ac:dyDescent="0.35"/>
  <cols>
    <col min="1" max="1" width="31.84375" style="96" customWidth="1"/>
    <col min="2" max="16384" width="9.3046875" style="96"/>
  </cols>
  <sheetData>
    <row r="1" spans="1:6" x14ac:dyDescent="0.35">
      <c r="A1" s="236" t="s">
        <v>292</v>
      </c>
    </row>
    <row r="2" spans="1:6" x14ac:dyDescent="0.35">
      <c r="A2" s="77" t="s">
        <v>293</v>
      </c>
      <c r="B2" s="78">
        <v>2026</v>
      </c>
      <c r="C2" s="78">
        <v>2027</v>
      </c>
      <c r="D2" s="78">
        <v>2028</v>
      </c>
      <c r="E2" s="78">
        <v>2029</v>
      </c>
      <c r="F2" s="78">
        <v>2030</v>
      </c>
    </row>
    <row r="3" spans="1:6" x14ac:dyDescent="0.35">
      <c r="A3" s="79"/>
      <c r="B3" s="79"/>
      <c r="C3" s="79"/>
      <c r="D3" s="79"/>
      <c r="E3" s="79"/>
      <c r="F3" s="79"/>
    </row>
    <row r="4" spans="1:6" x14ac:dyDescent="0.35">
      <c r="A4" s="81" t="s">
        <v>284</v>
      </c>
      <c r="B4" s="127"/>
      <c r="C4" s="127"/>
      <c r="D4" s="127"/>
      <c r="E4" s="127"/>
      <c r="F4" s="127"/>
    </row>
    <row r="5" spans="1:6" x14ac:dyDescent="0.35">
      <c r="A5" s="128" t="s">
        <v>294</v>
      </c>
      <c r="B5" s="129">
        <v>2307.1134096240457</v>
      </c>
      <c r="C5" s="129">
        <v>2418.716751920249</v>
      </c>
      <c r="D5" s="129">
        <v>2514.5906744241224</v>
      </c>
      <c r="E5" s="129">
        <v>2594.7128019831584</v>
      </c>
      <c r="F5" s="129">
        <v>2666.9805051949638</v>
      </c>
    </row>
    <row r="6" spans="1:6" x14ac:dyDescent="0.35">
      <c r="A6" s="87" t="s">
        <v>259</v>
      </c>
      <c r="B6" s="130">
        <v>43.612729860567974</v>
      </c>
      <c r="C6" s="130">
        <v>43.580482016581065</v>
      </c>
      <c r="D6" s="130">
        <v>43.35501162800211</v>
      </c>
      <c r="E6" s="130">
        <v>42.638038595671951</v>
      </c>
      <c r="F6" s="130">
        <v>41.776817642430089</v>
      </c>
    </row>
    <row r="7" spans="1:6" x14ac:dyDescent="0.35">
      <c r="A7" s="83" t="s">
        <v>295</v>
      </c>
      <c r="B7" s="131">
        <v>45.5</v>
      </c>
      <c r="C7" s="131">
        <v>45</v>
      </c>
      <c r="D7" s="131">
        <v>44</v>
      </c>
      <c r="E7" s="131">
        <v>43</v>
      </c>
      <c r="F7" s="131">
        <v>42</v>
      </c>
    </row>
    <row r="8" spans="1:6" x14ac:dyDescent="0.35">
      <c r="A8" s="83" t="s">
        <v>287</v>
      </c>
      <c r="B8" s="131">
        <v>-1.8872701394320259</v>
      </c>
      <c r="C8" s="131">
        <v>-1.4195179834189346</v>
      </c>
      <c r="D8" s="131">
        <v>-0.64498837199788994</v>
      </c>
      <c r="E8" s="131">
        <v>-0.36196140432804924</v>
      </c>
      <c r="F8" s="131">
        <v>-0.22318235756991101</v>
      </c>
    </row>
    <row r="9" spans="1:6" x14ac:dyDescent="0.35">
      <c r="A9" s="83"/>
      <c r="B9" s="131"/>
      <c r="C9" s="131"/>
      <c r="D9" s="131"/>
      <c r="E9" s="131"/>
      <c r="F9" s="131"/>
    </row>
    <row r="10" spans="1:6" x14ac:dyDescent="0.35">
      <c r="A10" s="92" t="s">
        <v>289</v>
      </c>
      <c r="B10" s="132"/>
      <c r="C10" s="132"/>
      <c r="D10" s="132"/>
      <c r="E10" s="132"/>
      <c r="F10" s="132"/>
    </row>
    <row r="11" spans="1:6" x14ac:dyDescent="0.35">
      <c r="A11" s="128" t="s">
        <v>294</v>
      </c>
      <c r="B11" s="129">
        <v>1944.0521851694075</v>
      </c>
      <c r="C11" s="129">
        <v>2047.9951561116425</v>
      </c>
      <c r="D11" s="129">
        <v>2141.2329654226992</v>
      </c>
      <c r="E11" s="129">
        <v>2220.9916751912692</v>
      </c>
      <c r="F11" s="129">
        <v>2294.2892961606885</v>
      </c>
    </row>
    <row r="12" spans="1:6" x14ac:dyDescent="0.35">
      <c r="A12" s="87" t="s">
        <v>259</v>
      </c>
      <c r="B12" s="130">
        <v>36.749568717758173</v>
      </c>
      <c r="C12" s="130">
        <v>36.900813623633198</v>
      </c>
      <c r="D12" s="130">
        <v>36.917809748667231</v>
      </c>
      <c r="E12" s="130">
        <v>36.49680561759763</v>
      </c>
      <c r="F12" s="130">
        <v>35.9388099605466</v>
      </c>
    </row>
    <row r="13" spans="1:6" x14ac:dyDescent="0.35">
      <c r="A13" s="83" t="s">
        <v>295</v>
      </c>
      <c r="B13" s="131">
        <v>38.5</v>
      </c>
      <c r="C13" s="131">
        <v>38</v>
      </c>
      <c r="D13" s="131">
        <v>37.5</v>
      </c>
      <c r="E13" s="131">
        <v>36.5</v>
      </c>
      <c r="F13" s="131">
        <v>36</v>
      </c>
    </row>
    <row r="14" spans="1:6" x14ac:dyDescent="0.35">
      <c r="A14" s="133" t="s">
        <v>287</v>
      </c>
      <c r="B14" s="134">
        <v>-1.7504312822418271</v>
      </c>
      <c r="C14" s="134">
        <v>-1.0991863763668022</v>
      </c>
      <c r="D14" s="134">
        <v>-0.58219025133276858</v>
      </c>
      <c r="E14" s="134">
        <v>-3.1943824023699108E-3</v>
      </c>
      <c r="F14" s="134">
        <v>-6.1190039453400402E-2</v>
      </c>
    </row>
    <row r="15" spans="1:6" x14ac:dyDescent="0.35">
      <c r="A15" s="83"/>
      <c r="B15" s="131"/>
      <c r="C15" s="131"/>
      <c r="D15" s="131"/>
      <c r="E15" s="131"/>
      <c r="F15" s="131"/>
    </row>
    <row r="16" spans="1:6" x14ac:dyDescent="0.35">
      <c r="A16" s="81" t="s">
        <v>290</v>
      </c>
      <c r="B16" s="131"/>
      <c r="C16" s="131"/>
      <c r="D16" s="131"/>
      <c r="E16" s="131"/>
      <c r="F16" s="131"/>
    </row>
    <row r="17" spans="1:6" x14ac:dyDescent="0.35">
      <c r="A17" s="128" t="s">
        <v>294</v>
      </c>
      <c r="B17" s="129">
        <v>363.06122445463831</v>
      </c>
      <c r="C17" s="129">
        <v>370.72159580860654</v>
      </c>
      <c r="D17" s="129">
        <v>373.3577090014233</v>
      </c>
      <c r="E17" s="129">
        <v>373.72112679188939</v>
      </c>
      <c r="F17" s="129">
        <v>372.69120903427546</v>
      </c>
    </row>
    <row r="18" spans="1:6" x14ac:dyDescent="0.35">
      <c r="A18" s="87" t="s">
        <v>259</v>
      </c>
      <c r="B18" s="130">
        <v>6.8631611428097985</v>
      </c>
      <c r="C18" s="130">
        <v>6.6796683929478657</v>
      </c>
      <c r="D18" s="130">
        <v>6.4372018793348849</v>
      </c>
      <c r="E18" s="130">
        <v>6.141232978074318</v>
      </c>
      <c r="F18" s="130">
        <v>5.8380076818834929</v>
      </c>
    </row>
    <row r="19" spans="1:6" x14ac:dyDescent="0.35">
      <c r="A19" s="83" t="s">
        <v>295</v>
      </c>
      <c r="B19" s="131">
        <v>7</v>
      </c>
      <c r="C19" s="131">
        <v>7</v>
      </c>
      <c r="D19" s="131">
        <v>6.5</v>
      </c>
      <c r="E19" s="131">
        <v>6.5</v>
      </c>
      <c r="F19" s="131">
        <v>6</v>
      </c>
    </row>
    <row r="20" spans="1:6" x14ac:dyDescent="0.35">
      <c r="A20" s="83" t="s">
        <v>287</v>
      </c>
      <c r="B20" s="131">
        <v>-0.1368388571902015</v>
      </c>
      <c r="C20" s="131">
        <v>-0.32033160705213426</v>
      </c>
      <c r="D20" s="131">
        <v>-6.2798120665115142E-2</v>
      </c>
      <c r="E20" s="131">
        <v>-0.35876702192568199</v>
      </c>
      <c r="F20" s="131">
        <v>-0.16199231811650705</v>
      </c>
    </row>
    <row r="21" spans="1:6" x14ac:dyDescent="0.35">
      <c r="A21" s="79"/>
      <c r="B21" s="79"/>
      <c r="C21" s="79"/>
      <c r="D21" s="79"/>
      <c r="E21" s="79"/>
      <c r="F21" s="79"/>
    </row>
    <row r="22" spans="1:6" ht="42.45" customHeight="1" x14ac:dyDescent="0.35">
      <c r="A22" s="250" t="s">
        <v>296</v>
      </c>
      <c r="B22" s="250"/>
      <c r="C22" s="250"/>
      <c r="D22" s="250"/>
      <c r="E22" s="250"/>
      <c r="F22" s="250"/>
    </row>
  </sheetData>
  <mergeCells count="1">
    <mergeCell ref="A22:F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04A8E-FAD8-4AEE-9A06-8E5AD74F9B86}">
  <dimension ref="A1:J20"/>
  <sheetViews>
    <sheetView showGridLines="0" workbookViewId="0"/>
  </sheetViews>
  <sheetFormatPr defaultRowHeight="14.6" x14ac:dyDescent="0.4"/>
  <cols>
    <col min="1" max="1" width="33.3828125" customWidth="1"/>
  </cols>
  <sheetData>
    <row r="1" spans="1:10" x14ac:dyDescent="0.4">
      <c r="A1" s="234" t="s">
        <v>297</v>
      </c>
      <c r="B1" s="99"/>
      <c r="C1" s="99"/>
      <c r="D1" s="99"/>
      <c r="E1" s="99"/>
      <c r="F1" s="99"/>
      <c r="G1" s="99"/>
      <c r="H1" s="99"/>
      <c r="I1" s="100"/>
      <c r="J1" s="100"/>
    </row>
    <row r="2" spans="1:10" ht="24.45" x14ac:dyDescent="0.4">
      <c r="A2" s="135" t="s">
        <v>82</v>
      </c>
      <c r="B2" s="103" t="s">
        <v>298</v>
      </c>
      <c r="C2" s="103" t="s">
        <v>299</v>
      </c>
      <c r="D2" s="103" t="s">
        <v>300</v>
      </c>
      <c r="E2" s="103" t="s">
        <v>88</v>
      </c>
      <c r="F2" s="103" t="s">
        <v>89</v>
      </c>
      <c r="G2" s="103" t="s">
        <v>90</v>
      </c>
      <c r="H2" s="103" t="s">
        <v>91</v>
      </c>
      <c r="I2" s="103" t="s">
        <v>92</v>
      </c>
      <c r="J2" s="103" t="s">
        <v>93</v>
      </c>
    </row>
    <row r="3" spans="1:10" x14ac:dyDescent="0.4">
      <c r="A3" s="136"/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4">
      <c r="A4" s="73" t="s">
        <v>301</v>
      </c>
      <c r="B4" s="111">
        <f>+[1]Ríkissjóður!AB60</f>
        <v>1250.6822869503599</v>
      </c>
      <c r="C4" s="111">
        <f>+[1]Ríkissjóður!AC60</f>
        <v>1353.9220784909364</v>
      </c>
      <c r="D4" s="111">
        <f>+[1]Ríkissjóður!AD60</f>
        <v>1409.9419861559829</v>
      </c>
      <c r="E4" s="111">
        <f>+[1]Ríkissjóður!AE60</f>
        <v>1543.9</v>
      </c>
      <c r="F4" s="111">
        <f>+[1]Ríkissjóður!AF60</f>
        <v>1630.8</v>
      </c>
      <c r="G4" s="111">
        <f>+[1]Ríkissjóður!AG60</f>
        <v>1702.8000000000002</v>
      </c>
      <c r="H4" s="111">
        <f>+[1]Ríkissjóður!AH60</f>
        <v>1784.3999999999999</v>
      </c>
      <c r="I4" s="111">
        <f>+[1]Ríkissjóður!AI60</f>
        <v>1866.5000000000002</v>
      </c>
      <c r="J4" s="111">
        <f>+[1]Ríkissjóður!AJ60</f>
        <v>1952.6</v>
      </c>
    </row>
    <row r="5" spans="1:10" x14ac:dyDescent="0.4">
      <c r="A5" s="73" t="s">
        <v>302</v>
      </c>
      <c r="B5" s="111">
        <f>+[1]Ríkissjóður!AB61</f>
        <v>1200.7929300873602</v>
      </c>
      <c r="C5" s="111">
        <f>+[1]Ríkissjóður!AC61</f>
        <v>1306.7012776939362</v>
      </c>
      <c r="D5" s="111">
        <f>+[1]Ríkissjóður!AD61</f>
        <v>1386.3772981044151</v>
      </c>
      <c r="E5" s="111">
        <f>+[1]Ríkissjóður!AE61</f>
        <v>1472.683</v>
      </c>
      <c r="F5" s="111">
        <f>+[1]Ríkissjóður!AF61</f>
        <v>1540.0790859759409</v>
      </c>
      <c r="G5" s="111">
        <f>+[1]Ríkissjóður!AG61</f>
        <v>1595.2917738240901</v>
      </c>
      <c r="H5" s="111">
        <f>+[1]Ríkissjóður!AH61</f>
        <v>1660.5146280069328</v>
      </c>
      <c r="I5" s="111">
        <f>+[1]Ríkissjóður!AI61</f>
        <v>1733.6030330995691</v>
      </c>
      <c r="J5" s="111">
        <f>+[1]Ríkissjóður!AJ61</f>
        <v>1809.7839641428518</v>
      </c>
    </row>
    <row r="6" spans="1:10" x14ac:dyDescent="0.4">
      <c r="A6" s="138" t="s">
        <v>137</v>
      </c>
      <c r="B6" s="108">
        <f t="shared" ref="B6:J6" si="0">B4-B5</f>
        <v>49.889356862999648</v>
      </c>
      <c r="C6" s="108">
        <f t="shared" si="0"/>
        <v>47.220800797000265</v>
      </c>
      <c r="D6" s="108">
        <f t="shared" si="0"/>
        <v>23.564688051567828</v>
      </c>
      <c r="E6" s="108">
        <f t="shared" si="0"/>
        <v>71.217000000000098</v>
      </c>
      <c r="F6" s="108">
        <f t="shared" si="0"/>
        <v>90.720914024059084</v>
      </c>
      <c r="G6" s="108">
        <f t="shared" si="0"/>
        <v>107.50822617591007</v>
      </c>
      <c r="H6" s="108">
        <f t="shared" si="0"/>
        <v>123.88537199306711</v>
      </c>
      <c r="I6" s="108">
        <f t="shared" si="0"/>
        <v>132.89696690043115</v>
      </c>
      <c r="J6" s="108">
        <f t="shared" si="0"/>
        <v>142.81603585714811</v>
      </c>
    </row>
    <row r="7" spans="1:10" x14ac:dyDescent="0.4">
      <c r="A7" s="139" t="s">
        <v>259</v>
      </c>
      <c r="B7" s="108">
        <f>+[1]Ríkissjóður!AB129</f>
        <v>1.140454845109643</v>
      </c>
      <c r="C7" s="108">
        <f>+[1]Ríkissjóður!AC129</f>
        <v>1.0302813086532618</v>
      </c>
      <c r="D7" s="108">
        <f>+[1]Ríkissjóður!AD129</f>
        <v>0.47605430407207727</v>
      </c>
      <c r="E7" s="108">
        <f>+[1]Ríkissjóður!AE129</f>
        <v>1.3462570888468828</v>
      </c>
      <c r="F7" s="108">
        <f>+[1]Ríkissjóður!AF129</f>
        <v>1.63461106349656</v>
      </c>
      <c r="G7" s="108">
        <f>+[1]Ríkissjóður!AG129</f>
        <v>1.8535901064812079</v>
      </c>
      <c r="H7" s="108">
        <f>+[1]Ríkissjóður!AH129</f>
        <v>2.0357664510855784</v>
      </c>
      <c r="I7" s="108">
        <f>+[1]Ríkissjóður!AI129</f>
        <v>2.0817596306447359</v>
      </c>
      <c r="J7" s="108">
        <f>+[1]Ríkissjóður!AJ129</f>
        <v>2.1320317266892248</v>
      </c>
    </row>
    <row r="8" spans="1:10" x14ac:dyDescent="0.4">
      <c r="A8" s="73" t="s">
        <v>303</v>
      </c>
      <c r="B8" s="111">
        <f>+[1]Ríkissjóður!AB18</f>
        <v>35.305809589999996</v>
      </c>
      <c r="C8" s="111">
        <f>+[1]Ríkissjóður!AC18</f>
        <v>29.735785866000001</v>
      </c>
      <c r="D8" s="111">
        <f>+[1]Ríkissjóður!AD18</f>
        <v>46.9</v>
      </c>
      <c r="E8" s="111">
        <f>+[1]Ríkissjóður!AE18</f>
        <v>54.7</v>
      </c>
      <c r="F8" s="111">
        <f>+[1]Ríkissjóður!AF18</f>
        <v>53.8</v>
      </c>
      <c r="G8" s="111">
        <f>+[1]Ríkissjóður!AG18</f>
        <v>51.1</v>
      </c>
      <c r="H8" s="111">
        <f>+[1]Ríkissjóður!AH18</f>
        <v>53.9</v>
      </c>
      <c r="I8" s="111">
        <f>+[1]Ríkissjóður!AI18</f>
        <v>57.5</v>
      </c>
      <c r="J8" s="111">
        <f>+[1]Ríkissjóður!AJ18</f>
        <v>57.6</v>
      </c>
    </row>
    <row r="9" spans="1:10" x14ac:dyDescent="0.4">
      <c r="A9" s="73" t="s">
        <v>127</v>
      </c>
      <c r="B9" s="111">
        <f>+[1]Ríkissjóður!AB30</f>
        <v>130.60350970299999</v>
      </c>
      <c r="C9" s="111">
        <f>+[1]Ríkissjóður!AC30</f>
        <v>124.374202365</v>
      </c>
      <c r="D9" s="111">
        <f>+[1]Ríkissjóður!AD30</f>
        <v>154.315</v>
      </c>
      <c r="E9" s="111">
        <f>+[1]Ríkissjóður!AE30</f>
        <v>150.73051336081005</v>
      </c>
      <c r="F9" s="111">
        <f>+[1]Ríkissjóður!AF30</f>
        <v>143.45402809530125</v>
      </c>
      <c r="G9" s="111">
        <f>+[1]Ríkissjóður!AG30</f>
        <v>151.75792682776688</v>
      </c>
      <c r="H9" s="111">
        <f>+[1]Ríkissjóður!AH30</f>
        <v>161.53673140226414</v>
      </c>
      <c r="I9" s="111">
        <f>+[1]Ríkissjóður!AI30</f>
        <v>166.92334869527653</v>
      </c>
      <c r="J9" s="111">
        <f>+[1]Ríkissjóður!AJ30</f>
        <v>166.01294173921826</v>
      </c>
    </row>
    <row r="10" spans="1:10" x14ac:dyDescent="0.4">
      <c r="A10" s="140" t="s">
        <v>304</v>
      </c>
      <c r="B10" s="111">
        <f>+[1]Ríkissjóður!AB31</f>
        <v>0</v>
      </c>
      <c r="C10" s="111">
        <f>+[1]Ríkissjóður!AC31</f>
        <v>0</v>
      </c>
      <c r="D10" s="111">
        <f>+[1]Ríkissjóður!AD31</f>
        <v>0</v>
      </c>
      <c r="E10" s="111">
        <f>+[1]Ríkissjóður!AE31</f>
        <v>97.830513360810045</v>
      </c>
      <c r="F10" s="111">
        <f>+[1]Ríkissjóður!AF31</f>
        <v>100.85402809530126</v>
      </c>
      <c r="G10" s="111">
        <f>+[1]Ríkissjóður!AG31</f>
        <v>109.85792682776687</v>
      </c>
      <c r="H10" s="111">
        <f>+[1]Ríkissjóður!AH31</f>
        <v>120.73673140226414</v>
      </c>
      <c r="I10" s="111">
        <f>+[1]Ríkissjóður!AI31</f>
        <v>129.32334869527654</v>
      </c>
      <c r="J10" s="111">
        <f>+[1]Ríkissjóður!AJ31</f>
        <v>130.31294173921827</v>
      </c>
    </row>
    <row r="11" spans="1:10" x14ac:dyDescent="0.4">
      <c r="A11" s="140" t="s">
        <v>211</v>
      </c>
      <c r="B11" s="111">
        <f>+[1]Ríkissjóður!AB32</f>
        <v>0</v>
      </c>
      <c r="C11" s="111">
        <f>+[1]Ríkissjóður!AC32</f>
        <v>0</v>
      </c>
      <c r="D11" s="111">
        <f>+[1]Ríkissjóður!AD32</f>
        <v>0</v>
      </c>
      <c r="E11" s="111">
        <f>+[1]Ríkissjóður!AE32</f>
        <v>33.9</v>
      </c>
      <c r="F11" s="111">
        <f>+[1]Ríkissjóður!AF32</f>
        <v>23.7</v>
      </c>
      <c r="G11" s="111">
        <f>+[1]Ríkissjóður!AG32</f>
        <v>23.3</v>
      </c>
      <c r="H11" s="111">
        <f>+[1]Ríkissjóður!AH32</f>
        <v>22.5</v>
      </c>
      <c r="I11" s="111">
        <f>+[1]Ríkissjóður!AI32</f>
        <v>19.7</v>
      </c>
      <c r="J11" s="111">
        <f>+[1]Ríkissjóður!AJ32</f>
        <v>18.2</v>
      </c>
    </row>
    <row r="12" spans="1:10" x14ac:dyDescent="0.4">
      <c r="A12" s="140" t="s">
        <v>305</v>
      </c>
      <c r="B12" s="111">
        <f>+[1]Ríkissjóður!AB33</f>
        <v>0</v>
      </c>
      <c r="C12" s="111">
        <f>+[1]Ríkissjóður!AC33</f>
        <v>0</v>
      </c>
      <c r="D12" s="111">
        <f>+[1]Ríkissjóður!AD33</f>
        <v>0</v>
      </c>
      <c r="E12" s="111">
        <f>+[1]Ríkissjóður!AE33</f>
        <v>19</v>
      </c>
      <c r="F12" s="111">
        <f>+[1]Ríkissjóður!AF33</f>
        <v>18.899999999999999</v>
      </c>
      <c r="G12" s="111">
        <f>+[1]Ríkissjóður!AG33</f>
        <v>18.600000000000001</v>
      </c>
      <c r="H12" s="111">
        <f>+[1]Ríkissjóður!AH33</f>
        <v>18.3</v>
      </c>
      <c r="I12" s="111">
        <f>+[1]Ríkissjóður!AI33</f>
        <v>17.899999999999999</v>
      </c>
      <c r="J12" s="111">
        <f>+[1]Ríkissjóður!AJ33</f>
        <v>17.5</v>
      </c>
    </row>
    <row r="13" spans="1:10" x14ac:dyDescent="0.4">
      <c r="A13" s="138" t="s">
        <v>306</v>
      </c>
      <c r="B13" s="108">
        <f t="shared" ref="B13:J13" si="1">B8-B9</f>
        <v>-95.297700112999991</v>
      </c>
      <c r="C13" s="108">
        <f t="shared" si="1"/>
        <v>-94.638416499000002</v>
      </c>
      <c r="D13" s="108">
        <f t="shared" si="1"/>
        <v>-107.41499999999999</v>
      </c>
      <c r="E13" s="108">
        <f t="shared" si="1"/>
        <v>-96.030513360810048</v>
      </c>
      <c r="F13" s="108">
        <f t="shared" si="1"/>
        <v>-89.654028095301257</v>
      </c>
      <c r="G13" s="108">
        <f t="shared" si="1"/>
        <v>-100.65792682776689</v>
      </c>
      <c r="H13" s="108">
        <f t="shared" si="1"/>
        <v>-107.63673140226413</v>
      </c>
      <c r="I13" s="108">
        <f t="shared" si="1"/>
        <v>-109.42334869527653</v>
      </c>
      <c r="J13" s="108">
        <f t="shared" si="1"/>
        <v>-108.41294173921827</v>
      </c>
    </row>
    <row r="14" spans="1:10" x14ac:dyDescent="0.4">
      <c r="A14" s="139" t="s">
        <v>259</v>
      </c>
      <c r="B14" s="108">
        <f>+[1]Ríkissjóður!AB132</f>
        <v>-2.178475142907303</v>
      </c>
      <c r="C14" s="108">
        <f>+[1]Ríkissjóður!AC132</f>
        <v>-2.0648567994140454</v>
      </c>
      <c r="D14" s="108">
        <f>+[1]Ríkissjóður!AD132</f>
        <v>-2.17</v>
      </c>
      <c r="E14" s="108">
        <f>+[1]Ríkissjóður!AE132</f>
        <v>-1.8153216136258987</v>
      </c>
      <c r="F14" s="108">
        <f>+[1]Ríkissjóður!AF132</f>
        <v>-1.6153878936090316</v>
      </c>
      <c r="G14" s="108">
        <f>+[1]Ríkissjóður!AG132</f>
        <v>-1.7354814970304635</v>
      </c>
      <c r="H14" s="108">
        <f>+[1]Ríkissjóður!AH132</f>
        <v>-1.7687580314607403</v>
      </c>
      <c r="I14" s="108">
        <f>+[1]Ríkissjóður!AI132</f>
        <v>-1.7140580050593313</v>
      </c>
      <c r="J14" s="108">
        <f>+[1]Ríkissjóður!AJ132</f>
        <v>-1.6184445253957458</v>
      </c>
    </row>
    <row r="15" spans="1:10" x14ac:dyDescent="0.4">
      <c r="A15" s="73" t="s">
        <v>103</v>
      </c>
      <c r="B15" s="111">
        <f t="shared" ref="B15:J16" si="2">B4+B8</f>
        <v>1285.9880965403599</v>
      </c>
      <c r="C15" s="111">
        <f t="shared" si="2"/>
        <v>1383.6578643569364</v>
      </c>
      <c r="D15" s="111">
        <f t="shared" si="2"/>
        <v>1456.841986155983</v>
      </c>
      <c r="E15" s="111">
        <f t="shared" si="2"/>
        <v>1598.6000000000001</v>
      </c>
      <c r="F15" s="111">
        <f t="shared" si="2"/>
        <v>1684.6</v>
      </c>
      <c r="G15" s="111">
        <f t="shared" si="2"/>
        <v>1753.9</v>
      </c>
      <c r="H15" s="111">
        <f t="shared" si="2"/>
        <v>1838.3</v>
      </c>
      <c r="I15" s="111">
        <f t="shared" si="2"/>
        <v>1924.0000000000002</v>
      </c>
      <c r="J15" s="111">
        <f t="shared" si="2"/>
        <v>2010.1999999999998</v>
      </c>
    </row>
    <row r="16" spans="1:10" x14ac:dyDescent="0.4">
      <c r="A16" s="73" t="s">
        <v>157</v>
      </c>
      <c r="B16" s="111">
        <f t="shared" si="2"/>
        <v>1331.3964397903601</v>
      </c>
      <c r="C16" s="111">
        <f t="shared" si="2"/>
        <v>1431.0754800589361</v>
      </c>
      <c r="D16" s="111">
        <f t="shared" si="2"/>
        <v>1540.6922981044152</v>
      </c>
      <c r="E16" s="111">
        <f t="shared" si="2"/>
        <v>1623.4135133608102</v>
      </c>
      <c r="F16" s="111">
        <f t="shared" si="2"/>
        <v>1683.5331140712422</v>
      </c>
      <c r="G16" s="111">
        <f t="shared" si="2"/>
        <v>1747.0497006518569</v>
      </c>
      <c r="H16" s="111">
        <f t="shared" si="2"/>
        <v>1822.0513594091969</v>
      </c>
      <c r="I16" s="111">
        <f t="shared" si="2"/>
        <v>1900.5263817948455</v>
      </c>
      <c r="J16" s="111">
        <f t="shared" si="2"/>
        <v>1975.79690588207</v>
      </c>
    </row>
    <row r="17" spans="1:10" x14ac:dyDescent="0.4">
      <c r="A17" s="138" t="s">
        <v>307</v>
      </c>
      <c r="B17" s="108">
        <f t="shared" ref="B17:J17" si="3">B15-B16</f>
        <v>-45.408343250000144</v>
      </c>
      <c r="C17" s="108">
        <f t="shared" si="3"/>
        <v>-47.417615701999694</v>
      </c>
      <c r="D17" s="108">
        <f t="shared" si="3"/>
        <v>-83.850311948432136</v>
      </c>
      <c r="E17" s="108">
        <f t="shared" si="3"/>
        <v>-24.81351336081002</v>
      </c>
      <c r="F17" s="108">
        <f t="shared" si="3"/>
        <v>1.0668859287577561</v>
      </c>
      <c r="G17" s="108">
        <f t="shared" si="3"/>
        <v>6.8502993481431531</v>
      </c>
      <c r="H17" s="108">
        <f t="shared" si="3"/>
        <v>16.248640590803006</v>
      </c>
      <c r="I17" s="108">
        <f t="shared" si="3"/>
        <v>23.473618205154708</v>
      </c>
      <c r="J17" s="108">
        <f t="shared" si="3"/>
        <v>34.403094117929868</v>
      </c>
    </row>
    <row r="18" spans="1:10" x14ac:dyDescent="0.4">
      <c r="A18" s="139" t="s">
        <v>259</v>
      </c>
      <c r="B18" s="108">
        <f>+[1]Ríkissjóður!AB111</f>
        <v>-1.0380202977976609</v>
      </c>
      <c r="C18" s="108">
        <f>+[1]Ríkissjóður!AC111</f>
        <v>-1.0345754907607827</v>
      </c>
      <c r="D18" s="108">
        <f>+[1]Ríkissjóður!AD111</f>
        <v>-1.693945695927922</v>
      </c>
      <c r="E18" s="108">
        <f>+[1]Ríkissjóður!AE111</f>
        <v>-0.46906452477901739</v>
      </c>
      <c r="F18" s="108">
        <f>+[1]Ríkissjóður!AF111</f>
        <v>1.9223169887527137E-2</v>
      </c>
      <c r="G18" s="108">
        <f>+[1]Ríkissjóður!AG111</f>
        <v>0.11810860945074401</v>
      </c>
      <c r="H18" s="108">
        <f>+[1]Ríkissjóður!AH111</f>
        <v>0.26700841962483884</v>
      </c>
      <c r="I18" s="108">
        <f>+[1]Ríkissjóður!AI111</f>
        <v>0.36770162558540587</v>
      </c>
      <c r="J18" s="108">
        <f>+[1]Ríkissjóður!AJ111</f>
        <v>0.51358720129347957</v>
      </c>
    </row>
    <row r="19" spans="1:10" x14ac:dyDescent="0.4">
      <c r="A19" s="76"/>
      <c r="B19" s="141"/>
      <c r="C19" s="141"/>
      <c r="D19" s="141"/>
      <c r="E19" s="141"/>
      <c r="F19" s="141"/>
      <c r="G19" s="141"/>
      <c r="H19" s="141"/>
      <c r="I19" s="141"/>
      <c r="J19" s="141"/>
    </row>
    <row r="20" spans="1:10" x14ac:dyDescent="0.4">
      <c r="A20" s="100"/>
      <c r="B20" s="126"/>
      <c r="C20" s="126"/>
      <c r="D20" s="126"/>
      <c r="E20" s="126"/>
      <c r="F20" s="126"/>
      <c r="G20" s="126"/>
      <c r="H20" s="126"/>
      <c r="I20" s="100"/>
      <c r="J20" s="10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5291D-62AB-4C44-A2C2-F9B4DA817F81}">
  <dimension ref="A1:H26"/>
  <sheetViews>
    <sheetView showGridLines="0" workbookViewId="0"/>
  </sheetViews>
  <sheetFormatPr defaultRowHeight="14.6" x14ac:dyDescent="0.4"/>
  <cols>
    <col min="1" max="1" width="34.3828125" customWidth="1"/>
  </cols>
  <sheetData>
    <row r="1" spans="1:8" x14ac:dyDescent="0.4">
      <c r="A1" s="234" t="s">
        <v>389</v>
      </c>
      <c r="B1" s="72"/>
      <c r="C1" s="72"/>
      <c r="D1" s="72"/>
      <c r="E1" s="72"/>
      <c r="F1" s="72"/>
      <c r="G1" s="72"/>
      <c r="H1" s="72"/>
    </row>
    <row r="2" spans="1:8" ht="24.45" x14ac:dyDescent="0.4">
      <c r="A2" s="70" t="s">
        <v>82</v>
      </c>
      <c r="B2" s="71" t="s">
        <v>88</v>
      </c>
      <c r="C2" s="71" t="s">
        <v>89</v>
      </c>
      <c r="D2" s="71" t="s">
        <v>90</v>
      </c>
      <c r="E2" s="71" t="s">
        <v>91</v>
      </c>
      <c r="F2" s="71" t="s">
        <v>92</v>
      </c>
      <c r="G2" s="72"/>
      <c r="H2" s="72"/>
    </row>
    <row r="3" spans="1:8" x14ac:dyDescent="0.4">
      <c r="A3" s="72"/>
      <c r="B3" s="72"/>
      <c r="C3" s="72"/>
      <c r="D3" s="72"/>
      <c r="E3" s="72"/>
      <c r="F3" s="72"/>
      <c r="G3" s="72"/>
      <c r="H3" s="72"/>
    </row>
    <row r="4" spans="1:8" x14ac:dyDescent="0.4">
      <c r="A4" s="73" t="s">
        <v>301</v>
      </c>
      <c r="B4" s="111">
        <v>30.500000000000227</v>
      </c>
      <c r="C4" s="111">
        <v>41.900000000000091</v>
      </c>
      <c r="D4" s="111">
        <v>35.299999999999955</v>
      </c>
      <c r="E4" s="111">
        <v>38.299999999999727</v>
      </c>
      <c r="F4" s="111">
        <v>36.100000000000591</v>
      </c>
      <c r="G4" s="72"/>
      <c r="H4" s="72"/>
    </row>
    <row r="5" spans="1:8" x14ac:dyDescent="0.4">
      <c r="A5" s="73" t="s">
        <v>302</v>
      </c>
      <c r="B5" s="111">
        <v>15.682999999999993</v>
      </c>
      <c r="C5" s="111">
        <v>34.079085975941098</v>
      </c>
      <c r="D5" s="111">
        <v>21.291773824089887</v>
      </c>
      <c r="E5" s="111">
        <v>17.914628006932617</v>
      </c>
      <c r="F5" s="111">
        <v>16.30303309956912</v>
      </c>
      <c r="G5" s="72"/>
      <c r="H5" s="72"/>
    </row>
    <row r="6" spans="1:8" x14ac:dyDescent="0.4">
      <c r="A6" s="138" t="s">
        <v>137</v>
      </c>
      <c r="B6" s="108">
        <v>14.817000000000235</v>
      </c>
      <c r="C6" s="108">
        <v>7.8209140240589932</v>
      </c>
      <c r="D6" s="108">
        <v>14.008226175910067</v>
      </c>
      <c r="E6" s="108">
        <v>20.38537199306711</v>
      </c>
      <c r="F6" s="108">
        <v>19.796966900431471</v>
      </c>
      <c r="G6" s="72"/>
      <c r="H6" s="72"/>
    </row>
    <row r="7" spans="1:8" x14ac:dyDescent="0.4">
      <c r="A7" s="139" t="s">
        <v>259</v>
      </c>
      <c r="B7" s="108">
        <v>0.24869639802194698</v>
      </c>
      <c r="C7" s="108">
        <v>0.10658496355738789</v>
      </c>
      <c r="D7" s="108">
        <v>0.21707814182846952</v>
      </c>
      <c r="E7" s="108">
        <v>0.31327124619602298</v>
      </c>
      <c r="F7" s="108">
        <v>0.2930517388212428</v>
      </c>
      <c r="G7" s="72"/>
      <c r="H7" s="72"/>
    </row>
    <row r="8" spans="1:8" x14ac:dyDescent="0.4">
      <c r="A8" s="73" t="s">
        <v>303</v>
      </c>
      <c r="B8" s="111">
        <v>3.5</v>
      </c>
      <c r="C8" s="111">
        <v>3.5</v>
      </c>
      <c r="D8" s="111">
        <v>-1.3999999999999986</v>
      </c>
      <c r="E8" s="111">
        <v>-1.5</v>
      </c>
      <c r="F8" s="111">
        <v>0</v>
      </c>
      <c r="G8" s="72"/>
      <c r="H8" s="72"/>
    </row>
    <row r="9" spans="1:8" x14ac:dyDescent="0.4">
      <c r="A9" s="73" t="s">
        <v>127</v>
      </c>
      <c r="B9" s="111">
        <v>17.030513360810062</v>
      </c>
      <c r="C9" s="111">
        <v>9.2540280953012655</v>
      </c>
      <c r="D9" s="111">
        <v>8.6579268277668859</v>
      </c>
      <c r="E9" s="111">
        <v>11.736731402264127</v>
      </c>
      <c r="F9" s="111">
        <v>17.123348695276519</v>
      </c>
      <c r="G9" s="72"/>
      <c r="H9" s="72"/>
    </row>
    <row r="10" spans="1:8" x14ac:dyDescent="0.4">
      <c r="A10" s="138" t="s">
        <v>306</v>
      </c>
      <c r="B10" s="108">
        <v>-13.530513360810062</v>
      </c>
      <c r="C10" s="108">
        <v>-5.7540280953012655</v>
      </c>
      <c r="D10" s="108">
        <v>-10.057926827766885</v>
      </c>
      <c r="E10" s="108">
        <v>-13.236731402264127</v>
      </c>
      <c r="F10" s="108">
        <v>-17.123348695276519</v>
      </c>
      <c r="G10" s="72"/>
      <c r="H10" s="72"/>
    </row>
    <row r="11" spans="1:8" x14ac:dyDescent="0.4">
      <c r="A11" s="139" t="s">
        <v>259</v>
      </c>
      <c r="B11" s="108">
        <v>-0.20984719885537884</v>
      </c>
      <c r="C11" s="108">
        <v>-6.8929633236334067E-2</v>
      </c>
      <c r="D11" s="108">
        <v>-0.14972765748459854</v>
      </c>
      <c r="E11" s="108">
        <v>-0.19770926487548343</v>
      </c>
      <c r="F11" s="108">
        <v>-0.25430788644474966</v>
      </c>
      <c r="G11" s="72"/>
      <c r="H11" s="72"/>
    </row>
    <row r="12" spans="1:8" x14ac:dyDescent="0.4">
      <c r="A12" s="73" t="s">
        <v>103</v>
      </c>
      <c r="B12" s="111">
        <v>34.000000000000227</v>
      </c>
      <c r="C12" s="111">
        <v>45.400000000000091</v>
      </c>
      <c r="D12" s="111">
        <v>33.899999999999956</v>
      </c>
      <c r="E12" s="111">
        <v>36.799999999999727</v>
      </c>
      <c r="F12" s="111">
        <v>36.100000000000591</v>
      </c>
      <c r="G12" s="72"/>
      <c r="H12" s="72"/>
    </row>
    <row r="13" spans="1:8" x14ac:dyDescent="0.4">
      <c r="A13" s="73" t="s">
        <v>157</v>
      </c>
      <c r="B13" s="111">
        <v>32.713513360810055</v>
      </c>
      <c r="C13" s="111">
        <v>43.333114071242363</v>
      </c>
      <c r="D13" s="111">
        <v>29.949700651856773</v>
      </c>
      <c r="E13" s="111">
        <v>29.651359409196743</v>
      </c>
      <c r="F13" s="111">
        <v>33.426381794845639</v>
      </c>
      <c r="G13" s="72"/>
      <c r="H13" s="72"/>
    </row>
    <row r="14" spans="1:8" x14ac:dyDescent="0.4">
      <c r="A14" s="138" t="s">
        <v>307</v>
      </c>
      <c r="B14" s="108">
        <v>1.2864866391901728</v>
      </c>
      <c r="C14" s="108">
        <v>2.0668859287577277</v>
      </c>
      <c r="D14" s="108">
        <v>3.950299348143183</v>
      </c>
      <c r="E14" s="108">
        <v>7.1486405908029838</v>
      </c>
      <c r="F14" s="108">
        <v>2.673618205154952</v>
      </c>
      <c r="G14" s="72"/>
      <c r="H14" s="72"/>
    </row>
    <row r="15" spans="1:8" x14ac:dyDescent="0.4">
      <c r="A15" s="139" t="s">
        <v>259</v>
      </c>
      <c r="B15" s="108">
        <v>3.8849199166562931E-2</v>
      </c>
      <c r="C15" s="108">
        <v>3.7655330321056946E-2</v>
      </c>
      <c r="D15" s="108">
        <v>6.735048434386437E-2</v>
      </c>
      <c r="E15" s="108">
        <v>0.1155619813205333</v>
      </c>
      <c r="F15" s="108">
        <v>3.8743852376493804E-2</v>
      </c>
      <c r="G15" s="72"/>
      <c r="H15" s="72"/>
    </row>
    <row r="16" spans="1:8" x14ac:dyDescent="0.4">
      <c r="A16" s="139"/>
      <c r="B16" s="108"/>
      <c r="C16" s="108"/>
      <c r="D16" s="108"/>
      <c r="E16" s="108"/>
      <c r="F16" s="108"/>
      <c r="G16" s="72"/>
      <c r="H16" s="72"/>
    </row>
    <row r="17" spans="1:8" x14ac:dyDescent="0.4">
      <c r="A17" s="140" t="s">
        <v>314</v>
      </c>
      <c r="B17" s="111">
        <v>0</v>
      </c>
      <c r="C17" s="111">
        <v>0</v>
      </c>
      <c r="D17" s="111">
        <v>0</v>
      </c>
      <c r="E17" s="111">
        <v>0</v>
      </c>
      <c r="F17" s="111">
        <v>0</v>
      </c>
      <c r="G17" s="72"/>
      <c r="H17" s="72"/>
    </row>
    <row r="18" spans="1:8" x14ac:dyDescent="0.4">
      <c r="A18" s="140" t="s">
        <v>315</v>
      </c>
      <c r="B18" s="111">
        <v>0</v>
      </c>
      <c r="C18" s="111">
        <v>0</v>
      </c>
      <c r="D18" s="111">
        <v>0</v>
      </c>
      <c r="E18" s="111">
        <v>0</v>
      </c>
      <c r="F18" s="111">
        <v>0</v>
      </c>
      <c r="G18" s="72"/>
      <c r="H18" s="72"/>
    </row>
    <row r="19" spans="1:8" x14ac:dyDescent="0.4">
      <c r="A19" s="139"/>
      <c r="B19" s="108"/>
      <c r="C19" s="108"/>
      <c r="D19" s="108"/>
      <c r="E19" s="108"/>
      <c r="F19" s="108"/>
      <c r="G19" s="72"/>
      <c r="H19" s="72"/>
    </row>
    <row r="20" spans="1:8" x14ac:dyDescent="0.4">
      <c r="A20" s="73" t="s">
        <v>316</v>
      </c>
      <c r="B20" s="111">
        <v>34.000000000000227</v>
      </c>
      <c r="C20" s="111">
        <v>45.400000000000091</v>
      </c>
      <c r="D20" s="111">
        <v>33.899999999999956</v>
      </c>
      <c r="E20" s="111">
        <v>36.799999999999727</v>
      </c>
      <c r="F20" s="111">
        <v>36.100000000000591</v>
      </c>
      <c r="G20" s="72"/>
      <c r="H20" s="72"/>
    </row>
    <row r="21" spans="1:8" x14ac:dyDescent="0.4">
      <c r="A21" s="73" t="s">
        <v>317</v>
      </c>
      <c r="B21" s="111">
        <v>32.713513360810055</v>
      </c>
      <c r="C21" s="111">
        <v>43.333114071242363</v>
      </c>
      <c r="D21" s="111">
        <v>29.949700651856773</v>
      </c>
      <c r="E21" s="111">
        <v>29.651359409196743</v>
      </c>
      <c r="F21" s="111">
        <v>33.426381794845639</v>
      </c>
      <c r="G21" s="72"/>
      <c r="H21" s="72"/>
    </row>
    <row r="22" spans="1:8" x14ac:dyDescent="0.4">
      <c r="A22" s="138" t="s">
        <v>307</v>
      </c>
      <c r="B22" s="108">
        <v>1.2864866391901728</v>
      </c>
      <c r="C22" s="108">
        <v>2.0668859287577277</v>
      </c>
      <c r="D22" s="108">
        <v>3.950299348143183</v>
      </c>
      <c r="E22" s="108">
        <v>7.1486405908029838</v>
      </c>
      <c r="F22" s="108">
        <v>2.673618205154952</v>
      </c>
      <c r="G22" s="72"/>
      <c r="H22" s="72"/>
    </row>
    <row r="23" spans="1:8" x14ac:dyDescent="0.4">
      <c r="A23" s="139" t="s">
        <v>259</v>
      </c>
      <c r="B23" s="108">
        <v>2.4319218132139372E-2</v>
      </c>
      <c r="C23" s="108">
        <v>3.7241187905544641E-2</v>
      </c>
      <c r="D23" s="108">
        <v>6.8108609450744526E-2</v>
      </c>
      <c r="E23" s="108">
        <v>0.11747119495625132</v>
      </c>
      <c r="F23" s="108">
        <v>4.188079364834893E-2</v>
      </c>
      <c r="G23" s="72"/>
      <c r="H23" s="72"/>
    </row>
    <row r="24" spans="1:8" x14ac:dyDescent="0.4">
      <c r="A24" s="76"/>
      <c r="B24" s="76"/>
      <c r="C24" s="76"/>
      <c r="D24" s="76"/>
      <c r="E24" s="76"/>
      <c r="F24" s="76"/>
      <c r="G24" s="72"/>
      <c r="H24" s="72"/>
    </row>
    <row r="25" spans="1:8" x14ac:dyDescent="0.4">
      <c r="A25" s="72"/>
      <c r="B25" s="72"/>
      <c r="C25" s="72"/>
      <c r="D25" s="72"/>
      <c r="E25" s="72"/>
      <c r="F25" s="72"/>
      <c r="G25" s="72"/>
      <c r="H25" s="72"/>
    </row>
    <row r="26" spans="1:8" x14ac:dyDescent="0.4">
      <c r="A26" s="72"/>
      <c r="B26" s="72"/>
      <c r="C26" s="72"/>
      <c r="D26" s="72"/>
      <c r="E26" s="72"/>
      <c r="F26" s="72"/>
      <c r="G26" s="72"/>
      <c r="H26" s="7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1832C-20C2-494C-8D1D-0504E03EB149}">
  <dimension ref="A1:F26"/>
  <sheetViews>
    <sheetView showGridLines="0" workbookViewId="0"/>
  </sheetViews>
  <sheetFormatPr defaultRowHeight="14.6" x14ac:dyDescent="0.4"/>
  <cols>
    <col min="1" max="1" width="29.69140625" customWidth="1"/>
  </cols>
  <sheetData>
    <row r="1" spans="1:6" x14ac:dyDescent="0.4">
      <c r="A1" s="241" t="s">
        <v>37</v>
      </c>
      <c r="B1" s="143"/>
      <c r="C1" s="143"/>
      <c r="D1" s="143"/>
      <c r="E1" s="143"/>
      <c r="F1" s="143"/>
    </row>
    <row r="2" spans="1:6" ht="24.45" x14ac:dyDescent="0.4">
      <c r="A2" s="144" t="s">
        <v>308</v>
      </c>
      <c r="B2" s="145" t="s">
        <v>64</v>
      </c>
      <c r="C2" s="145" t="s">
        <v>65</v>
      </c>
      <c r="D2" s="145" t="s">
        <v>66</v>
      </c>
      <c r="E2" s="145" t="s">
        <v>67</v>
      </c>
      <c r="F2" s="145" t="s">
        <v>68</v>
      </c>
    </row>
    <row r="3" spans="1:6" x14ac:dyDescent="0.4">
      <c r="A3" s="146"/>
      <c r="B3" s="78"/>
      <c r="C3" s="78"/>
      <c r="D3" s="78"/>
      <c r="E3" s="78"/>
      <c r="F3" s="78"/>
    </row>
    <row r="4" spans="1:6" x14ac:dyDescent="0.4">
      <c r="A4" s="147" t="s">
        <v>59</v>
      </c>
      <c r="B4" s="4"/>
      <c r="C4" s="4"/>
      <c r="D4" s="4"/>
      <c r="E4" s="4"/>
      <c r="F4" s="4"/>
    </row>
    <row r="5" spans="1:6" x14ac:dyDescent="0.4">
      <c r="A5" s="148" t="s">
        <v>309</v>
      </c>
      <c r="B5" s="149">
        <v>1492.7850000000001</v>
      </c>
      <c r="C5" s="149">
        <v>1562.2748000000004</v>
      </c>
      <c r="D5" s="149">
        <v>1640.3451</v>
      </c>
      <c r="E5" s="149">
        <v>1718.2094999999999</v>
      </c>
      <c r="F5" s="149">
        <v>1799.1765999999998</v>
      </c>
    </row>
    <row r="6" spans="1:6" x14ac:dyDescent="0.4">
      <c r="A6" s="90" t="s">
        <v>310</v>
      </c>
      <c r="B6" s="149">
        <v>320.8</v>
      </c>
      <c r="C6" s="149">
        <v>337.3</v>
      </c>
      <c r="D6" s="149">
        <v>354.9</v>
      </c>
      <c r="E6" s="149">
        <v>373.3</v>
      </c>
      <c r="F6" s="149">
        <v>389.7</v>
      </c>
    </row>
    <row r="7" spans="1:6" x14ac:dyDescent="0.4">
      <c r="A7" s="90" t="s">
        <v>311</v>
      </c>
      <c r="B7" s="149">
        <v>160.4</v>
      </c>
      <c r="C7" s="149">
        <v>164.7</v>
      </c>
      <c r="D7" s="149">
        <v>172.1</v>
      </c>
      <c r="E7" s="149">
        <v>180.6</v>
      </c>
      <c r="F7" s="149">
        <v>189.6</v>
      </c>
    </row>
    <row r="8" spans="1:6" x14ac:dyDescent="0.4">
      <c r="A8" s="90" t="s">
        <v>312</v>
      </c>
      <c r="B8" s="149">
        <v>497</v>
      </c>
      <c r="C8" s="149">
        <v>518.4</v>
      </c>
      <c r="D8" s="149">
        <v>543.9</v>
      </c>
      <c r="E8" s="149">
        <v>570.5</v>
      </c>
      <c r="F8" s="149">
        <v>600.9</v>
      </c>
    </row>
    <row r="9" spans="1:6" x14ac:dyDescent="0.4">
      <c r="A9" s="90" t="s">
        <v>313</v>
      </c>
      <c r="B9" s="149">
        <v>171.26900000000001</v>
      </c>
      <c r="C9" s="149">
        <v>179.209</v>
      </c>
      <c r="D9" s="149">
        <v>187.91499999999999</v>
      </c>
      <c r="E9" s="149">
        <v>197.023</v>
      </c>
      <c r="F9" s="149">
        <v>206.80199999999999</v>
      </c>
    </row>
    <row r="10" spans="1:6" x14ac:dyDescent="0.4">
      <c r="A10" s="148" t="s">
        <v>116</v>
      </c>
      <c r="B10" s="149">
        <v>182.68389999999999</v>
      </c>
      <c r="C10" s="149">
        <v>181.72869999999998</v>
      </c>
      <c r="D10" s="149">
        <v>188.28889999999998</v>
      </c>
      <c r="E10" s="149">
        <v>195.79910000000004</v>
      </c>
      <c r="F10" s="149">
        <v>200.81180000000001</v>
      </c>
    </row>
    <row r="11" spans="1:6" x14ac:dyDescent="0.4">
      <c r="A11" s="90" t="s">
        <v>118</v>
      </c>
      <c r="B11" s="149">
        <v>53.840900000000005</v>
      </c>
      <c r="C11" s="149">
        <v>51.116299999999995</v>
      </c>
      <c r="D11" s="149">
        <v>53.873299999999993</v>
      </c>
      <c r="E11" s="149">
        <v>57.534099999999995</v>
      </c>
      <c r="F11" s="149">
        <v>57.572400000000002</v>
      </c>
    </row>
    <row r="12" spans="1:6" x14ac:dyDescent="0.4">
      <c r="A12" s="90" t="s">
        <v>119</v>
      </c>
      <c r="B12" s="149">
        <v>49.604999999999997</v>
      </c>
      <c r="C12" s="149">
        <v>48.213999999999999</v>
      </c>
      <c r="D12" s="149">
        <v>49.929000000000002</v>
      </c>
      <c r="E12" s="149">
        <v>51.2</v>
      </c>
      <c r="F12" s="149">
        <v>53.572000000000003</v>
      </c>
    </row>
    <row r="13" spans="1:6" x14ac:dyDescent="0.4">
      <c r="A13" s="128" t="s">
        <v>103</v>
      </c>
      <c r="B13" s="150">
        <v>1684.6733999999999</v>
      </c>
      <c r="C13" s="150">
        <v>1753.5672000000002</v>
      </c>
      <c r="D13" s="150">
        <v>1838.3</v>
      </c>
      <c r="E13" s="150">
        <v>1924.2393</v>
      </c>
      <c r="F13" s="150">
        <v>2010.3353999999999</v>
      </c>
    </row>
    <row r="14" spans="1:6" x14ac:dyDescent="0.4">
      <c r="A14" s="128" t="s">
        <v>301</v>
      </c>
      <c r="B14" s="150">
        <v>1630.8325</v>
      </c>
      <c r="C14" s="150">
        <v>1702.8</v>
      </c>
      <c r="D14" s="150">
        <v>1784.4</v>
      </c>
      <c r="E14" s="150">
        <v>1866.7051999999999</v>
      </c>
      <c r="F14" s="150">
        <v>1952.7629999999999</v>
      </c>
    </row>
    <row r="15" spans="1:6" x14ac:dyDescent="0.4">
      <c r="A15" s="147" t="s">
        <v>259</v>
      </c>
      <c r="B15" s="4"/>
      <c r="C15" s="4"/>
      <c r="D15" s="4"/>
      <c r="E15" s="4"/>
      <c r="F15" s="4"/>
    </row>
    <row r="16" spans="1:6" x14ac:dyDescent="0.4">
      <c r="A16" s="148" t="s">
        <v>309</v>
      </c>
      <c r="B16" s="151">
        <v>0.26897027027027026</v>
      </c>
      <c r="C16" s="151">
        <v>0.26935772413793108</v>
      </c>
      <c r="D16" s="151">
        <v>0.26955236676122635</v>
      </c>
      <c r="E16" s="151">
        <v>0.26914829265969287</v>
      </c>
      <c r="F16" s="151">
        <v>0.26859039813664293</v>
      </c>
    </row>
    <row r="17" spans="1:6" x14ac:dyDescent="0.4">
      <c r="A17" s="90" t="s">
        <v>310</v>
      </c>
      <c r="B17" s="151">
        <v>5.7801801801801805E-2</v>
      </c>
      <c r="C17" s="151">
        <v>5.8155172413793102E-2</v>
      </c>
      <c r="D17" s="151">
        <v>5.8319517620748967E-2</v>
      </c>
      <c r="E17" s="151">
        <v>5.8475440654858074E-2</v>
      </c>
      <c r="F17" s="151">
        <v>5.817643368296907E-2</v>
      </c>
    </row>
    <row r="18" spans="1:6" x14ac:dyDescent="0.4">
      <c r="A18" s="90" t="s">
        <v>311</v>
      </c>
      <c r="B18" s="151">
        <v>2.8900900900900903E-2</v>
      </c>
      <c r="C18" s="151">
        <v>2.8396551724137929E-2</v>
      </c>
      <c r="D18" s="151">
        <v>2.8280611390619607E-2</v>
      </c>
      <c r="E18" s="151">
        <v>2.8290020311458258E-2</v>
      </c>
      <c r="F18" s="151">
        <v>2.8304469659458393E-2</v>
      </c>
    </row>
    <row r="19" spans="1:6" x14ac:dyDescent="0.4">
      <c r="A19" s="90" t="s">
        <v>312</v>
      </c>
      <c r="B19" s="151">
        <v>8.9549549549549551E-2</v>
      </c>
      <c r="C19" s="151">
        <v>8.9379310344827587E-2</v>
      </c>
      <c r="D19" s="151">
        <v>8.9377248898070916E-2</v>
      </c>
      <c r="E19" s="151">
        <v>8.9365761836583249E-2</v>
      </c>
      <c r="F19" s="151">
        <v>8.9705463177049305E-2</v>
      </c>
    </row>
    <row r="20" spans="1:6" x14ac:dyDescent="0.4">
      <c r="A20" s="90" t="s">
        <v>313</v>
      </c>
      <c r="B20" s="151">
        <v>3.085927927927928E-2</v>
      </c>
      <c r="C20" s="151">
        <v>3.0898103448275864E-2</v>
      </c>
      <c r="D20" s="151">
        <v>3.0879436894063236E-2</v>
      </c>
      <c r="E20" s="151">
        <v>3.0862595082084384E-2</v>
      </c>
      <c r="F20" s="151">
        <v>3.0872473283308621E-2</v>
      </c>
    </row>
    <row r="21" spans="1:6" x14ac:dyDescent="0.4">
      <c r="A21" s="148" t="s">
        <v>116</v>
      </c>
      <c r="B21" s="151">
        <v>3.2916018018018016E-2</v>
      </c>
      <c r="C21" s="151">
        <v>3.1332534482758613E-2</v>
      </c>
      <c r="D21" s="151">
        <v>3.0940878617473768E-2</v>
      </c>
      <c r="E21" s="151">
        <v>3.0670877718522966E-2</v>
      </c>
      <c r="F21" s="151">
        <v>2.9978225212875669E-2</v>
      </c>
    </row>
    <row r="22" spans="1:6" x14ac:dyDescent="0.4">
      <c r="A22" s="90" t="s">
        <v>118</v>
      </c>
      <c r="B22" s="151">
        <v>9.7010630630630645E-3</v>
      </c>
      <c r="C22" s="151">
        <v>8.8131551724137929E-3</v>
      </c>
      <c r="D22" s="151">
        <v>8.8528173249870258E-3</v>
      </c>
      <c r="E22" s="151">
        <v>9.0124078493990598E-3</v>
      </c>
      <c r="F22" s="151">
        <v>8.5947059547584522E-3</v>
      </c>
    </row>
    <row r="23" spans="1:6" x14ac:dyDescent="0.4">
      <c r="A23" s="90" t="s">
        <v>119</v>
      </c>
      <c r="B23" s="151">
        <v>8.9378378378378379E-3</v>
      </c>
      <c r="C23" s="151">
        <v>8.3127586206896541E-3</v>
      </c>
      <c r="D23" s="151">
        <v>8.2046638356899852E-3</v>
      </c>
      <c r="E23" s="151">
        <v>8.020205093835343E-3</v>
      </c>
      <c r="F23" s="151">
        <v>7.9975055305722843E-3</v>
      </c>
    </row>
    <row r="24" spans="1:6" x14ac:dyDescent="0.4">
      <c r="A24" s="128" t="s">
        <v>103</v>
      </c>
      <c r="B24" s="152">
        <v>0.30354475675675674</v>
      </c>
      <c r="C24" s="152">
        <v>0.30233917241379316</v>
      </c>
      <c r="D24" s="152">
        <v>0.30211713747529073</v>
      </c>
      <c r="E24" s="152">
        <v>0.30142175460191706</v>
      </c>
      <c r="F24" s="152">
        <v>0.300113277081409</v>
      </c>
    </row>
    <row r="25" spans="1:6" x14ac:dyDescent="0.4">
      <c r="A25" s="128" t="s">
        <v>301</v>
      </c>
      <c r="B25" s="152">
        <v>0.29384369369369367</v>
      </c>
      <c r="C25" s="152">
        <v>0.29352601724137933</v>
      </c>
      <c r="D25" s="152">
        <v>0.29326432015030374</v>
      </c>
      <c r="E25" s="152">
        <v>0.29240934675251795</v>
      </c>
      <c r="F25" s="152">
        <v>0.29151857112665058</v>
      </c>
    </row>
    <row r="26" spans="1:6" x14ac:dyDescent="0.4">
      <c r="A26" s="79"/>
      <c r="B26" s="79"/>
      <c r="C26" s="79"/>
      <c r="D26" s="79"/>
      <c r="E26" s="79"/>
      <c r="F26" s="7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31FED-4405-4D7C-B22A-FBBA163D8E19}">
  <dimension ref="A1:AB26"/>
  <sheetViews>
    <sheetView showGridLines="0" workbookViewId="0"/>
  </sheetViews>
  <sheetFormatPr defaultColWidth="21.3828125" defaultRowHeight="14.6" x14ac:dyDescent="0.4"/>
  <cols>
    <col min="2" max="7" width="9.84375" customWidth="1"/>
    <col min="8" max="8" width="3.69140625" customWidth="1"/>
    <col min="9" max="12" width="9.3046875" customWidth="1"/>
  </cols>
  <sheetData>
    <row r="1" spans="1:28" x14ac:dyDescent="0.4">
      <c r="A1" s="234" t="s">
        <v>40</v>
      </c>
      <c r="B1" s="153"/>
      <c r="C1" s="153"/>
      <c r="D1" s="153"/>
      <c r="E1" s="153"/>
      <c r="F1" s="153"/>
      <c r="G1" s="154"/>
      <c r="H1" s="153"/>
      <c r="I1" s="153"/>
      <c r="J1" s="153"/>
      <c r="K1" s="153"/>
      <c r="L1" s="153"/>
    </row>
    <row r="2" spans="1:28" x14ac:dyDescent="0.4">
      <c r="A2" s="155"/>
      <c r="B2" s="251" t="s">
        <v>318</v>
      </c>
      <c r="C2" s="251"/>
      <c r="D2" s="251"/>
      <c r="E2" s="251"/>
      <c r="F2" s="251"/>
      <c r="G2" s="251"/>
      <c r="H2" s="251" t="s">
        <v>319</v>
      </c>
      <c r="I2" s="251"/>
      <c r="J2" s="251"/>
      <c r="K2" s="251"/>
      <c r="L2" s="251"/>
    </row>
    <row r="3" spans="1:28" x14ac:dyDescent="0.4">
      <c r="A3" s="155"/>
      <c r="B3" s="156"/>
      <c r="C3" s="156"/>
      <c r="D3" s="156"/>
      <c r="E3" s="156"/>
      <c r="F3" s="156"/>
      <c r="G3" s="157"/>
      <c r="H3" s="155"/>
      <c r="I3" s="155"/>
      <c r="J3" s="155"/>
      <c r="K3" s="155"/>
      <c r="L3" s="155"/>
    </row>
    <row r="4" spans="1:28" ht="15" thickBot="1" x14ac:dyDescent="0.45">
      <c r="A4" s="158" t="s">
        <v>320</v>
      </c>
      <c r="B4" s="159">
        <v>2026</v>
      </c>
      <c r="C4" s="159">
        <v>2027</v>
      </c>
      <c r="D4" s="159">
        <v>2028</v>
      </c>
      <c r="E4" s="159">
        <v>2029</v>
      </c>
      <c r="F4" s="159">
        <v>2030</v>
      </c>
      <c r="G4" s="159">
        <v>2031</v>
      </c>
      <c r="H4" s="160"/>
      <c r="I4" s="159">
        <v>2027</v>
      </c>
      <c r="J4" s="159">
        <v>2028</v>
      </c>
      <c r="K4" s="159">
        <v>2029</v>
      </c>
      <c r="L4" s="159">
        <v>2030</v>
      </c>
    </row>
    <row r="5" spans="1:28" x14ac:dyDescent="0.4">
      <c r="A5" s="153"/>
      <c r="B5" s="153"/>
      <c r="C5" s="153"/>
      <c r="D5" s="153"/>
      <c r="E5" s="153"/>
      <c r="F5" s="153"/>
      <c r="G5" s="154"/>
      <c r="H5" s="153"/>
      <c r="I5" s="153"/>
      <c r="J5" s="153"/>
      <c r="K5" s="153"/>
      <c r="L5" s="153"/>
    </row>
    <row r="6" spans="1:28" x14ac:dyDescent="0.4">
      <c r="A6" s="161" t="s">
        <v>321</v>
      </c>
      <c r="B6" s="162">
        <v>442889.50000000006</v>
      </c>
      <c r="C6" s="162">
        <v>458163.7</v>
      </c>
      <c r="D6" s="162">
        <v>471744.60000000003</v>
      </c>
      <c r="E6" s="162">
        <v>490291.50000000012</v>
      </c>
      <c r="F6" s="162">
        <v>504568.4</v>
      </c>
      <c r="G6" s="162">
        <v>510373.00000000006</v>
      </c>
      <c r="H6" s="163"/>
      <c r="I6" s="162">
        <v>5508.0623000001651</v>
      </c>
      <c r="J6" s="162">
        <v>5286.2132000001147</v>
      </c>
      <c r="K6" s="162">
        <v>7445.3929000003263</v>
      </c>
      <c r="L6" s="162">
        <v>11935.511000000173</v>
      </c>
    </row>
    <row r="7" spans="1:28" ht="29.15" x14ac:dyDescent="0.4">
      <c r="A7" s="164" t="s">
        <v>322</v>
      </c>
      <c r="B7" s="165">
        <v>432772.7</v>
      </c>
      <c r="C7" s="165">
        <v>439089</v>
      </c>
      <c r="D7" s="165">
        <v>435135.2</v>
      </c>
      <c r="E7" s="165">
        <v>437615.2</v>
      </c>
      <c r="F7" s="165">
        <v>444542.39999999997</v>
      </c>
      <c r="G7" s="165">
        <v>451393.9</v>
      </c>
      <c r="H7" s="166"/>
      <c r="I7" s="165">
        <v>14506.541699999943</v>
      </c>
      <c r="J7" s="165">
        <v>6751.632500000007</v>
      </c>
      <c r="K7" s="165">
        <v>3058.5326999999816</v>
      </c>
      <c r="L7" s="165">
        <v>2875.1844999999157</v>
      </c>
      <c r="X7" t="s">
        <v>320</v>
      </c>
      <c r="Y7">
        <v>2027</v>
      </c>
      <c r="Z7">
        <v>2028</v>
      </c>
      <c r="AA7">
        <v>2029</v>
      </c>
      <c r="AB7">
        <v>2030</v>
      </c>
    </row>
    <row r="8" spans="1:28" ht="43.75" x14ac:dyDescent="0.4">
      <c r="A8" s="164" t="s">
        <v>323</v>
      </c>
      <c r="B8" s="165">
        <v>210378.6</v>
      </c>
      <c r="C8" s="165">
        <v>203881.1</v>
      </c>
      <c r="D8" s="165">
        <v>209436.79999999999</v>
      </c>
      <c r="E8" s="165">
        <v>216315.90000000002</v>
      </c>
      <c r="F8" s="165">
        <v>218761.8</v>
      </c>
      <c r="G8" s="162">
        <v>215109.2</v>
      </c>
      <c r="H8" s="166"/>
      <c r="I8" s="165">
        <v>1790.2544000000053</v>
      </c>
      <c r="J8" s="165">
        <v>996.69190000000526</v>
      </c>
      <c r="K8" s="165">
        <v>3795.2630000000354</v>
      </c>
      <c r="L8" s="165">
        <v>9397.3852999999654</v>
      </c>
      <c r="X8" t="s">
        <v>321</v>
      </c>
      <c r="Y8">
        <v>433993.89999999991</v>
      </c>
      <c r="Z8">
        <v>447227.6</v>
      </c>
      <c r="AA8">
        <v>462939.69999999984</v>
      </c>
      <c r="AB8">
        <v>472322.99999999988</v>
      </c>
    </row>
    <row r="9" spans="1:28" ht="29.15" x14ac:dyDescent="0.4">
      <c r="A9" s="164" t="s">
        <v>324</v>
      </c>
      <c r="B9" s="165">
        <v>165862.59999999998</v>
      </c>
      <c r="C9" s="165">
        <v>166835.4</v>
      </c>
      <c r="D9" s="165">
        <v>166910.79999999999</v>
      </c>
      <c r="E9" s="165">
        <v>162654.20000000001</v>
      </c>
      <c r="F9" s="165">
        <v>159888.40000000002</v>
      </c>
      <c r="G9" s="165">
        <v>159873.40000000002</v>
      </c>
      <c r="H9" s="166"/>
      <c r="I9" s="165">
        <v>2986.4622999999847</v>
      </c>
      <c r="J9" s="165">
        <v>4713.8699999999662</v>
      </c>
      <c r="K9" s="165">
        <v>3949.8597999999765</v>
      </c>
      <c r="L9" s="165">
        <v>1662.0666999999958</v>
      </c>
      <c r="X9" t="s">
        <v>322</v>
      </c>
      <c r="Y9">
        <v>407078.10000000009</v>
      </c>
      <c r="Z9">
        <v>410722.50000000006</v>
      </c>
      <c r="AA9">
        <v>416641.10000000003</v>
      </c>
      <c r="AB9">
        <v>423458.50000000006</v>
      </c>
    </row>
    <row r="10" spans="1:28" ht="29.15" x14ac:dyDescent="0.4">
      <c r="A10" s="164" t="s">
        <v>325</v>
      </c>
      <c r="B10" s="165">
        <v>76231.600000000006</v>
      </c>
      <c r="C10" s="165">
        <v>76310.7</v>
      </c>
      <c r="D10" s="165">
        <v>75445.600000000006</v>
      </c>
      <c r="E10" s="165">
        <v>75575.5</v>
      </c>
      <c r="F10" s="165">
        <v>75202.2</v>
      </c>
      <c r="G10" s="165">
        <v>74824.2</v>
      </c>
      <c r="H10" s="166"/>
      <c r="I10" s="165">
        <v>-1761.1875999999902</v>
      </c>
      <c r="J10" s="165">
        <v>-1815.2507999999943</v>
      </c>
      <c r="K10" s="165">
        <v>-1860.0532999999996</v>
      </c>
      <c r="L10" s="165">
        <v>-1883.1138999999966</v>
      </c>
      <c r="X10" t="s">
        <v>323</v>
      </c>
      <c r="Y10">
        <v>193759.2</v>
      </c>
      <c r="Z10">
        <v>199846.7</v>
      </c>
      <c r="AA10">
        <v>203759</v>
      </c>
      <c r="AB10">
        <v>200732.90000000002</v>
      </c>
    </row>
    <row r="11" spans="1:28" ht="29.15" x14ac:dyDescent="0.4">
      <c r="A11" s="164" t="s">
        <v>326</v>
      </c>
      <c r="B11" s="165">
        <v>52369.499999999993</v>
      </c>
      <c r="C11" s="165">
        <v>47416</v>
      </c>
      <c r="D11" s="165">
        <v>49043.7</v>
      </c>
      <c r="E11" s="165">
        <v>49592.099999999991</v>
      </c>
      <c r="F11" s="165">
        <v>50259.8</v>
      </c>
      <c r="G11" s="165">
        <v>43439</v>
      </c>
      <c r="H11" s="166"/>
      <c r="I11" s="165">
        <v>-2080.1907999999967</v>
      </c>
      <c r="J11" s="165">
        <v>-1302.2228999999934</v>
      </c>
      <c r="K11" s="165">
        <v>-1445.5405000000028</v>
      </c>
      <c r="L11" s="165">
        <v>-1498.4491999999955</v>
      </c>
      <c r="X11" t="s">
        <v>324</v>
      </c>
      <c r="Y11">
        <v>157093.90000000002</v>
      </c>
      <c r="Z11">
        <v>155510.00000000003</v>
      </c>
      <c r="AA11">
        <v>152161.40000000005</v>
      </c>
      <c r="AB11">
        <v>151703.10000000003</v>
      </c>
    </row>
    <row r="12" spans="1:28" ht="29.15" x14ac:dyDescent="0.4">
      <c r="A12" s="164" t="s">
        <v>327</v>
      </c>
      <c r="B12" s="165">
        <v>50305.200000000004</v>
      </c>
      <c r="C12" s="165">
        <v>52253.899999999994</v>
      </c>
      <c r="D12" s="165">
        <v>52269.299999999988</v>
      </c>
      <c r="E12" s="165">
        <v>46168.799999999996</v>
      </c>
      <c r="F12" s="165">
        <v>46066.299999999996</v>
      </c>
      <c r="G12" s="165">
        <v>45918.2</v>
      </c>
      <c r="H12" s="166"/>
      <c r="I12" s="165">
        <v>1242.4388000000035</v>
      </c>
      <c r="J12" s="165">
        <v>1070.3073999999979</v>
      </c>
      <c r="K12" s="165">
        <v>1333.2546999999904</v>
      </c>
      <c r="L12" s="165">
        <v>1338.2880000000005</v>
      </c>
      <c r="X12" t="s">
        <v>325</v>
      </c>
      <c r="Y12">
        <v>74853.2</v>
      </c>
      <c r="Z12">
        <v>74075.600000000006</v>
      </c>
      <c r="AA12">
        <v>74243.100000000006</v>
      </c>
      <c r="AB12">
        <v>73907.3</v>
      </c>
    </row>
    <row r="13" spans="1:28" ht="29.15" x14ac:dyDescent="0.4">
      <c r="A13" s="164" t="s">
        <v>328</v>
      </c>
      <c r="B13" s="165">
        <v>34260.699999999997</v>
      </c>
      <c r="C13" s="165">
        <v>34114.699999999997</v>
      </c>
      <c r="D13" s="165">
        <v>34088.1</v>
      </c>
      <c r="E13" s="165">
        <v>34897.300000000003</v>
      </c>
      <c r="F13" s="165">
        <v>36505.300000000003</v>
      </c>
      <c r="G13" s="165">
        <v>38212.5</v>
      </c>
      <c r="H13" s="166"/>
      <c r="I13" s="165">
        <v>-2305.8170000000027</v>
      </c>
      <c r="J13" s="165">
        <v>-5128.595699999998</v>
      </c>
      <c r="K13" s="165">
        <v>-6497.909799999994</v>
      </c>
      <c r="L13" s="165">
        <v>-8108.7120999999897</v>
      </c>
      <c r="X13" t="s">
        <v>326</v>
      </c>
      <c r="Y13">
        <v>47455.6</v>
      </c>
      <c r="Z13">
        <v>48270.299999999996</v>
      </c>
      <c r="AA13">
        <v>48933.5</v>
      </c>
      <c r="AB13">
        <v>49624.4</v>
      </c>
    </row>
    <row r="14" spans="1:28" ht="29.15" x14ac:dyDescent="0.4">
      <c r="A14" s="164" t="s">
        <v>329</v>
      </c>
      <c r="B14" s="165">
        <v>30383.699999999997</v>
      </c>
      <c r="C14" s="165">
        <v>30583.5</v>
      </c>
      <c r="D14" s="165">
        <v>30775.799999999996</v>
      </c>
      <c r="E14" s="165">
        <v>30585.599999999999</v>
      </c>
      <c r="F14" s="165">
        <v>30334.9</v>
      </c>
      <c r="G14" s="165">
        <v>30133.599999999999</v>
      </c>
      <c r="H14" s="166"/>
      <c r="I14" s="165">
        <v>873.22780000000057</v>
      </c>
      <c r="J14" s="165">
        <v>1036.1151999999929</v>
      </c>
      <c r="K14" s="165">
        <v>956.89039999999659</v>
      </c>
      <c r="L14" s="165">
        <v>820.5031999999992</v>
      </c>
      <c r="X14" t="s">
        <v>327</v>
      </c>
      <c r="Y14">
        <v>48908.399999999994</v>
      </c>
      <c r="Z14">
        <v>49088.2</v>
      </c>
      <c r="AA14">
        <v>42987.100000000006</v>
      </c>
      <c r="AB14">
        <v>42884</v>
      </c>
    </row>
    <row r="15" spans="1:28" ht="43.75" x14ac:dyDescent="0.4">
      <c r="A15" s="164" t="s">
        <v>330</v>
      </c>
      <c r="B15" s="165">
        <v>47174.2</v>
      </c>
      <c r="C15" s="165">
        <v>50074.900000000009</v>
      </c>
      <c r="D15" s="165">
        <v>51731</v>
      </c>
      <c r="E15" s="165">
        <v>53262.700000000004</v>
      </c>
      <c r="F15" s="165">
        <v>54469.700000000004</v>
      </c>
      <c r="G15" s="165">
        <v>55722.9</v>
      </c>
      <c r="H15" s="166"/>
      <c r="I15" s="165">
        <v>6918.0632000000041</v>
      </c>
      <c r="J15" s="165">
        <v>6968.360400000005</v>
      </c>
      <c r="K15" s="165">
        <v>7135.5035000000062</v>
      </c>
      <c r="L15" s="165">
        <v>6898.8872000000119</v>
      </c>
      <c r="X15" t="s">
        <v>328</v>
      </c>
      <c r="Y15">
        <v>34919</v>
      </c>
      <c r="Z15">
        <v>37599.9</v>
      </c>
      <c r="AA15">
        <v>39688.6</v>
      </c>
      <c r="AB15">
        <v>42774.7</v>
      </c>
    </row>
    <row r="16" spans="1:28" ht="15" thickBot="1" x14ac:dyDescent="0.45">
      <c r="A16" s="167" t="s">
        <v>331</v>
      </c>
      <c r="B16" s="168">
        <v>142565.49999999997</v>
      </c>
      <c r="C16" s="168">
        <v>141675.50000000003</v>
      </c>
      <c r="D16" s="168">
        <v>139959.30000000002</v>
      </c>
      <c r="E16" s="168">
        <v>144739.9</v>
      </c>
      <c r="F16" s="168">
        <v>145783.59999999998</v>
      </c>
      <c r="G16" s="169">
        <v>160000.4</v>
      </c>
      <c r="H16" s="170"/>
      <c r="I16" s="168">
        <v>-11300.684199999931</v>
      </c>
      <c r="J16" s="169">
        <v>-17365.151199999906</v>
      </c>
      <c r="K16" s="168">
        <v>-18842.029699999955</v>
      </c>
      <c r="L16" s="169">
        <v>-23021.152199999982</v>
      </c>
      <c r="X16" t="s">
        <v>329</v>
      </c>
      <c r="Y16">
        <v>28485.4</v>
      </c>
      <c r="Z16">
        <v>28513.600000000006</v>
      </c>
      <c r="AA16">
        <v>28407.200000000004</v>
      </c>
      <c r="AB16">
        <v>28297.600000000006</v>
      </c>
    </row>
    <row r="17" spans="1:28" x14ac:dyDescent="0.4">
      <c r="A17" s="171" t="s">
        <v>332</v>
      </c>
      <c r="B17" s="237">
        <v>1685193.7999999998</v>
      </c>
      <c r="C17" s="237">
        <v>1700398.3999999997</v>
      </c>
      <c r="D17" s="237">
        <v>1716540.2000000004</v>
      </c>
      <c r="E17" s="237">
        <v>1741698.7000000002</v>
      </c>
      <c r="F17" s="237">
        <v>1766382.7999999998</v>
      </c>
      <c r="G17" s="237">
        <v>1785000.2999999998</v>
      </c>
      <c r="H17" s="173"/>
      <c r="I17" s="172">
        <v>16377.170899999794</v>
      </c>
      <c r="J17" s="172">
        <v>1211.9700000004377</v>
      </c>
      <c r="K17" s="172">
        <v>-970.83629999984987</v>
      </c>
      <c r="L17" s="172">
        <v>416.39849999989383</v>
      </c>
      <c r="X17" t="s">
        <v>330</v>
      </c>
      <c r="Y17">
        <v>41377.600000000006</v>
      </c>
      <c r="Z17">
        <v>42917.2</v>
      </c>
      <c r="AA17">
        <v>44225.5</v>
      </c>
      <c r="AB17">
        <v>45609.599999999999</v>
      </c>
    </row>
    <row r="18" spans="1:28" x14ac:dyDescent="0.4">
      <c r="A18" s="174" t="s">
        <v>333</v>
      </c>
      <c r="B18" s="237"/>
      <c r="C18" s="237">
        <v>15204.59999999986</v>
      </c>
      <c r="D18" s="237">
        <v>16141.800000000745</v>
      </c>
      <c r="E18" s="237">
        <v>25158.499999999767</v>
      </c>
      <c r="F18" s="237">
        <v>24684.099999999627</v>
      </c>
      <c r="G18" s="237">
        <v>18617.5</v>
      </c>
      <c r="H18" s="173"/>
      <c r="I18" s="172"/>
      <c r="J18" s="172"/>
      <c r="K18" s="172"/>
      <c r="L18" s="172"/>
      <c r="X18" t="s">
        <v>331</v>
      </c>
      <c r="Y18">
        <v>146669.39999999997</v>
      </c>
      <c r="Z18">
        <v>150838.39999999994</v>
      </c>
      <c r="AA18">
        <v>156837.89999999997</v>
      </c>
      <c r="AB18">
        <v>161845.39999999997</v>
      </c>
    </row>
    <row r="19" spans="1:28" x14ac:dyDescent="0.4">
      <c r="A19" s="174" t="s">
        <v>334</v>
      </c>
      <c r="B19" s="239"/>
      <c r="C19" s="238">
        <v>0.90224637664817475</v>
      </c>
      <c r="D19" s="238">
        <v>0.94929517694211096</v>
      </c>
      <c r="E19" s="238">
        <v>1.4656516637361561</v>
      </c>
      <c r="F19" s="238">
        <v>1.417242833103094</v>
      </c>
      <c r="G19" s="238">
        <v>1.0539901090522497</v>
      </c>
      <c r="H19" s="175"/>
      <c r="I19" s="172"/>
      <c r="J19" s="172"/>
      <c r="K19" s="172"/>
      <c r="L19" s="172"/>
      <c r="X19" t="s">
        <v>332</v>
      </c>
      <c r="Y19">
        <v>1614593.7</v>
      </c>
      <c r="Z19">
        <v>1644610</v>
      </c>
      <c r="AA19">
        <v>1670824.1</v>
      </c>
      <c r="AB19">
        <v>1693160.5</v>
      </c>
    </row>
    <row r="20" spans="1:28" ht="15" thickBot="1" x14ac:dyDescent="0.45">
      <c r="A20" s="176"/>
      <c r="B20" s="176"/>
      <c r="C20" s="177"/>
      <c r="D20" s="177"/>
      <c r="E20" s="177"/>
      <c r="F20" s="177"/>
      <c r="G20" s="177"/>
      <c r="H20" s="178"/>
      <c r="I20" s="176"/>
      <c r="J20" s="176"/>
      <c r="K20" s="176"/>
      <c r="L20" s="179"/>
    </row>
    <row r="21" spans="1:28" x14ac:dyDescent="0.4">
      <c r="A21" s="153"/>
      <c r="B21" s="153"/>
      <c r="C21" s="153"/>
      <c r="D21" s="153"/>
      <c r="E21" s="153"/>
      <c r="F21" s="153"/>
      <c r="G21" s="154"/>
      <c r="H21" s="153"/>
      <c r="I21" s="153"/>
      <c r="J21" s="153"/>
      <c r="K21" s="153"/>
      <c r="L21" s="153"/>
    </row>
    <row r="22" spans="1:28" x14ac:dyDescent="0.4">
      <c r="A22" s="153"/>
      <c r="B22" s="153"/>
      <c r="C22" s="153"/>
      <c r="D22" s="153"/>
      <c r="E22" s="153"/>
      <c r="F22" s="153"/>
      <c r="G22" s="154"/>
      <c r="H22" s="153"/>
      <c r="I22" s="153"/>
      <c r="J22" s="153"/>
      <c r="K22" s="153"/>
      <c r="L22" s="153"/>
    </row>
    <row r="23" spans="1:28" x14ac:dyDescent="0.4">
      <c r="A23" s="153"/>
      <c r="B23" s="153"/>
      <c r="C23" s="153"/>
      <c r="D23" s="153"/>
      <c r="E23" s="153"/>
      <c r="F23" s="153"/>
      <c r="G23" s="154"/>
      <c r="H23" s="153"/>
      <c r="I23" s="153"/>
      <c r="J23" s="153"/>
      <c r="K23" s="153"/>
      <c r="L23" s="153"/>
    </row>
    <row r="24" spans="1:28" x14ac:dyDescent="0.4">
      <c r="A24" s="153"/>
      <c r="B24" s="153"/>
      <c r="C24" s="153"/>
      <c r="D24" s="153"/>
      <c r="E24" s="153"/>
      <c r="F24" s="153"/>
      <c r="G24" s="154"/>
      <c r="H24" s="153"/>
      <c r="I24" s="153"/>
      <c r="J24" s="153"/>
      <c r="K24" s="153"/>
      <c r="L24" s="153"/>
    </row>
    <row r="25" spans="1:28" x14ac:dyDescent="0.4">
      <c r="A25" s="153"/>
      <c r="B25" s="153"/>
      <c r="C25" s="153"/>
      <c r="D25" s="153"/>
      <c r="E25" s="153"/>
      <c r="F25" s="153"/>
      <c r="G25" s="154"/>
      <c r="H25" s="153"/>
      <c r="I25" s="153"/>
      <c r="J25" s="153"/>
      <c r="K25" s="153"/>
      <c r="L25" s="153"/>
    </row>
    <row r="26" spans="1:28" x14ac:dyDescent="0.4">
      <c r="A26" s="153"/>
      <c r="B26" s="153"/>
      <c r="C26" s="153"/>
      <c r="D26" s="153"/>
      <c r="E26" s="153"/>
      <c r="F26" s="153"/>
      <c r="G26" s="154"/>
      <c r="H26" s="153"/>
      <c r="I26" s="153"/>
      <c r="J26" s="153"/>
      <c r="K26" s="153"/>
      <c r="L26" s="153"/>
    </row>
  </sheetData>
  <mergeCells count="2">
    <mergeCell ref="B2:G2"/>
    <mergeCell ref="H2:L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914AE-C347-4856-9CF7-AEEB99AF8A81}">
  <dimension ref="A1:H29"/>
  <sheetViews>
    <sheetView showGridLines="0" workbookViewId="0">
      <selection activeCell="J14" sqref="J14"/>
    </sheetView>
  </sheetViews>
  <sheetFormatPr defaultRowHeight="14.6" x14ac:dyDescent="0.4"/>
  <cols>
    <col min="1" max="1" width="47.84375" customWidth="1"/>
  </cols>
  <sheetData>
    <row r="1" spans="1:8" x14ac:dyDescent="0.4">
      <c r="A1" s="235" t="s">
        <v>221</v>
      </c>
    </row>
    <row r="2" spans="1:8" ht="36" x14ac:dyDescent="0.4">
      <c r="A2" s="180" t="s">
        <v>335</v>
      </c>
      <c r="B2" s="181" t="s">
        <v>336</v>
      </c>
      <c r="C2" s="181">
        <v>2027</v>
      </c>
      <c r="D2" s="181">
        <v>2028</v>
      </c>
      <c r="E2" s="181">
        <v>2029</v>
      </c>
      <c r="F2" s="181">
        <v>2030</v>
      </c>
      <c r="G2" s="181">
        <v>2031</v>
      </c>
      <c r="H2" s="182" t="s">
        <v>337</v>
      </c>
    </row>
    <row r="3" spans="1:8" x14ac:dyDescent="0.4">
      <c r="A3" s="139" t="s">
        <v>325</v>
      </c>
      <c r="B3" s="75"/>
      <c r="C3" s="75"/>
      <c r="D3" s="75"/>
      <c r="E3" s="75"/>
      <c r="F3" s="75"/>
      <c r="G3" s="75"/>
      <c r="H3" s="75"/>
    </row>
    <row r="4" spans="1:8" x14ac:dyDescent="0.4">
      <c r="A4" s="183" t="s">
        <v>338</v>
      </c>
      <c r="B4" s="75">
        <v>35.4</v>
      </c>
      <c r="C4" s="75">
        <v>35.9</v>
      </c>
      <c r="D4" s="75">
        <v>35.4</v>
      </c>
      <c r="E4" s="75">
        <v>35.9</v>
      </c>
      <c r="F4" s="75">
        <v>35.9</v>
      </c>
      <c r="G4" s="75">
        <v>35.9</v>
      </c>
      <c r="H4" s="75">
        <v>179</v>
      </c>
    </row>
    <row r="5" spans="1:8" x14ac:dyDescent="0.4">
      <c r="A5" s="183" t="s">
        <v>339</v>
      </c>
      <c r="B5" s="75">
        <v>6.9</v>
      </c>
      <c r="C5" s="75">
        <v>7.1</v>
      </c>
      <c r="D5" s="75">
        <v>7.1</v>
      </c>
      <c r="E5" s="75">
        <v>7.1</v>
      </c>
      <c r="F5" s="75">
        <v>7.1</v>
      </c>
      <c r="G5" s="75">
        <v>7.1</v>
      </c>
      <c r="H5" s="75">
        <v>35.5</v>
      </c>
    </row>
    <row r="6" spans="1:8" x14ac:dyDescent="0.4">
      <c r="A6" s="183" t="s">
        <v>340</v>
      </c>
      <c r="B6" s="75">
        <v>1.5920000000000001</v>
      </c>
      <c r="C6" s="75">
        <v>1.38</v>
      </c>
      <c r="D6" s="75">
        <v>1.38</v>
      </c>
      <c r="E6" s="75">
        <v>1.38</v>
      </c>
      <c r="F6" s="75">
        <v>1.38</v>
      </c>
      <c r="G6" s="75">
        <v>1.38</v>
      </c>
      <c r="H6" s="75">
        <v>6.8999999999999995</v>
      </c>
    </row>
    <row r="7" spans="1:8" x14ac:dyDescent="0.4">
      <c r="A7" s="183" t="s">
        <v>341</v>
      </c>
      <c r="B7" s="75">
        <v>1.6391</v>
      </c>
      <c r="C7" s="75">
        <v>1.6591</v>
      </c>
      <c r="D7" s="75">
        <v>1.6591</v>
      </c>
      <c r="E7" s="75">
        <v>1.6591</v>
      </c>
      <c r="F7" s="75">
        <v>1.6591</v>
      </c>
      <c r="G7" s="75">
        <v>1.6591</v>
      </c>
      <c r="H7" s="75">
        <v>8.2955000000000005</v>
      </c>
    </row>
    <row r="8" spans="1:8" x14ac:dyDescent="0.4">
      <c r="A8" s="139" t="s">
        <v>321</v>
      </c>
      <c r="B8" s="75"/>
      <c r="C8" s="75"/>
      <c r="D8" s="75"/>
      <c r="E8" s="75"/>
      <c r="F8" s="75"/>
      <c r="G8" s="75"/>
      <c r="H8" s="75"/>
    </row>
    <row r="9" spans="1:8" x14ac:dyDescent="0.4">
      <c r="A9" s="183" t="s">
        <v>342</v>
      </c>
      <c r="B9" s="75">
        <v>21.6</v>
      </c>
      <c r="C9" s="75">
        <v>21.7</v>
      </c>
      <c r="D9" s="75">
        <v>20.2</v>
      </c>
      <c r="E9" s="75">
        <v>28.9</v>
      </c>
      <c r="F9" s="75">
        <v>25.9</v>
      </c>
      <c r="G9" s="75">
        <v>30.4</v>
      </c>
      <c r="H9" s="75">
        <v>127.1</v>
      </c>
    </row>
    <row r="10" spans="1:8" x14ac:dyDescent="0.4">
      <c r="A10" s="183" t="s">
        <v>343</v>
      </c>
      <c r="B10" s="75">
        <v>3</v>
      </c>
      <c r="C10" s="75">
        <v>1.4</v>
      </c>
      <c r="D10" s="75">
        <v>3.2</v>
      </c>
      <c r="E10" s="75">
        <v>3</v>
      </c>
      <c r="F10" s="75">
        <v>6.5</v>
      </c>
      <c r="G10" s="75">
        <v>2</v>
      </c>
      <c r="H10" s="75">
        <v>16.100000000000001</v>
      </c>
    </row>
    <row r="11" spans="1:8" x14ac:dyDescent="0.4">
      <c r="A11" s="183" t="s">
        <v>344</v>
      </c>
      <c r="B11" s="75">
        <v>2.6221000000000001</v>
      </c>
      <c r="C11" s="75">
        <v>2.2140999999999997</v>
      </c>
      <c r="D11" s="75">
        <v>2.2140999999999997</v>
      </c>
      <c r="E11" s="75">
        <v>2.2140999999999997</v>
      </c>
      <c r="F11" s="75">
        <v>2.2140999999999997</v>
      </c>
      <c r="G11" s="75">
        <v>2.2140999999999997</v>
      </c>
      <c r="H11" s="75">
        <v>11.070499999999999</v>
      </c>
    </row>
    <row r="12" spans="1:8" x14ac:dyDescent="0.4">
      <c r="A12" s="139" t="s">
        <v>327</v>
      </c>
      <c r="B12" s="75"/>
      <c r="C12" s="75"/>
      <c r="D12" s="75"/>
      <c r="E12" s="75"/>
      <c r="F12" s="75"/>
      <c r="G12" s="75"/>
      <c r="H12" s="75"/>
    </row>
    <row r="13" spans="1:8" x14ac:dyDescent="0.4">
      <c r="A13" s="183" t="s">
        <v>345</v>
      </c>
      <c r="B13" s="75">
        <v>2.6</v>
      </c>
      <c r="C13" s="75">
        <v>5.9</v>
      </c>
      <c r="D13" s="75">
        <v>5.8</v>
      </c>
      <c r="E13" s="75"/>
      <c r="F13" s="75"/>
      <c r="G13" s="75"/>
      <c r="H13" s="75">
        <v>11.7</v>
      </c>
    </row>
    <row r="14" spans="1:8" x14ac:dyDescent="0.4">
      <c r="A14" s="139" t="s">
        <v>324</v>
      </c>
      <c r="B14" s="75"/>
      <c r="C14" s="75"/>
      <c r="D14" s="75"/>
      <c r="E14" s="75"/>
      <c r="F14" s="75"/>
      <c r="G14" s="75"/>
      <c r="H14" s="75"/>
    </row>
    <row r="15" spans="1:8" x14ac:dyDescent="0.4">
      <c r="A15" s="183" t="s">
        <v>346</v>
      </c>
      <c r="B15" s="75">
        <v>1.238</v>
      </c>
      <c r="C15" s="75">
        <v>2.4220000000000002</v>
      </c>
      <c r="D15" s="75">
        <v>3.3140000000000001</v>
      </c>
      <c r="E15" s="75">
        <v>1.26</v>
      </c>
      <c r="F15" s="75"/>
      <c r="G15" s="75"/>
      <c r="H15" s="75">
        <v>6.9960000000000004</v>
      </c>
    </row>
    <row r="16" spans="1:8" x14ac:dyDescent="0.4">
      <c r="A16" s="183" t="s">
        <v>347</v>
      </c>
      <c r="B16" s="75">
        <v>0.61270000000000002</v>
      </c>
      <c r="C16" s="75">
        <v>1.3035000000000001</v>
      </c>
      <c r="D16" s="75">
        <v>0.79420000000000002</v>
      </c>
      <c r="E16" s="75">
        <v>0.78489999999999993</v>
      </c>
      <c r="F16" s="75">
        <v>0.77559999999999996</v>
      </c>
      <c r="G16" s="75">
        <v>0.76629999999999998</v>
      </c>
      <c r="H16" s="75">
        <v>4.4245000000000001</v>
      </c>
    </row>
    <row r="17" spans="1:8" x14ac:dyDescent="0.4">
      <c r="A17" s="183" t="s">
        <v>348</v>
      </c>
      <c r="C17" s="75">
        <v>0.1</v>
      </c>
      <c r="D17" s="75">
        <v>0.5</v>
      </c>
      <c r="E17" s="75">
        <v>0.5</v>
      </c>
      <c r="F17" s="75">
        <v>0.5</v>
      </c>
      <c r="G17" s="75">
        <v>0.5</v>
      </c>
      <c r="H17" s="75">
        <v>2.1</v>
      </c>
    </row>
    <row r="18" spans="1:8" x14ac:dyDescent="0.4">
      <c r="A18" s="139" t="s">
        <v>349</v>
      </c>
      <c r="B18" s="75"/>
      <c r="C18" s="75"/>
      <c r="D18" s="75"/>
      <c r="E18" s="75"/>
      <c r="F18" s="75"/>
      <c r="G18" s="75"/>
      <c r="H18" s="75">
        <v>0</v>
      </c>
    </row>
    <row r="19" spans="1:8" x14ac:dyDescent="0.4">
      <c r="A19" s="183" t="s">
        <v>350</v>
      </c>
      <c r="B19" s="75">
        <v>0.5</v>
      </c>
      <c r="C19" s="75">
        <v>1.3</v>
      </c>
      <c r="D19" s="75">
        <v>0.8</v>
      </c>
      <c r="E19" s="75"/>
      <c r="F19" s="75"/>
      <c r="G19" s="75"/>
      <c r="H19" s="75">
        <v>2.1</v>
      </c>
    </row>
    <row r="20" spans="1:8" x14ac:dyDescent="0.4">
      <c r="A20" s="139" t="s">
        <v>351</v>
      </c>
      <c r="B20" s="75"/>
      <c r="C20" s="75"/>
      <c r="D20" s="75"/>
      <c r="E20" s="75"/>
      <c r="F20" s="75"/>
      <c r="G20" s="75"/>
      <c r="H20" s="75"/>
    </row>
    <row r="21" spans="1:8" x14ac:dyDescent="0.4">
      <c r="A21" s="183" t="s">
        <v>352</v>
      </c>
      <c r="B21" s="75">
        <v>0.51500000000000001</v>
      </c>
      <c r="C21" s="75">
        <v>1.3149999999999999</v>
      </c>
      <c r="D21" s="75"/>
      <c r="E21" s="75"/>
      <c r="F21" s="75"/>
      <c r="G21" s="75"/>
      <c r="H21" s="75">
        <v>1.3149999999999999</v>
      </c>
    </row>
    <row r="22" spans="1:8" x14ac:dyDescent="0.4">
      <c r="A22" s="183" t="s">
        <v>353</v>
      </c>
      <c r="B22" s="75">
        <v>1</v>
      </c>
      <c r="C22" s="75">
        <v>1</v>
      </c>
      <c r="D22" s="75">
        <v>1.2</v>
      </c>
      <c r="E22" s="75">
        <v>1.2</v>
      </c>
      <c r="F22" s="75">
        <v>1.2</v>
      </c>
      <c r="G22" s="75">
        <v>1.2</v>
      </c>
      <c r="H22" s="75">
        <v>5.8000000000000007</v>
      </c>
    </row>
    <row r="23" spans="1:8" x14ac:dyDescent="0.4">
      <c r="A23" s="183" t="s">
        <v>354</v>
      </c>
      <c r="B23" s="75">
        <v>0.2</v>
      </c>
      <c r="C23" s="75">
        <v>0.2</v>
      </c>
      <c r="D23" s="75">
        <v>0.2</v>
      </c>
      <c r="E23" s="75"/>
      <c r="F23" s="75"/>
      <c r="G23" s="75"/>
      <c r="H23" s="75">
        <v>0.4</v>
      </c>
    </row>
    <row r="24" spans="1:8" x14ac:dyDescent="0.4">
      <c r="A24" s="183" t="s">
        <v>355</v>
      </c>
      <c r="B24" s="75">
        <v>2.4</v>
      </c>
      <c r="C24" s="75">
        <v>2.4</v>
      </c>
      <c r="D24" s="75">
        <v>2.4</v>
      </c>
      <c r="E24" s="75">
        <v>2.4</v>
      </c>
      <c r="F24" s="75">
        <v>2.4</v>
      </c>
      <c r="G24" s="75">
        <v>2.4</v>
      </c>
      <c r="H24" s="75">
        <v>12</v>
      </c>
    </row>
    <row r="25" spans="1:8" x14ac:dyDescent="0.4">
      <c r="A25" s="184" t="s">
        <v>356</v>
      </c>
      <c r="B25" s="75">
        <v>5.6810999999999865</v>
      </c>
      <c r="C25" s="75">
        <v>0.75029999999996733</v>
      </c>
      <c r="D25" s="75">
        <v>0.67179999999996198</v>
      </c>
      <c r="E25" s="75">
        <v>4.3341999999999814</v>
      </c>
      <c r="F25" s="75">
        <v>6.1320999999999941</v>
      </c>
      <c r="G25" s="75">
        <v>11.928099999999986</v>
      </c>
      <c r="H25" s="75">
        <v>23.816499999999891</v>
      </c>
    </row>
    <row r="26" spans="1:8" x14ac:dyDescent="0.4">
      <c r="A26" s="128" t="s">
        <v>357</v>
      </c>
      <c r="B26" s="185">
        <v>87.5</v>
      </c>
      <c r="C26" s="185">
        <v>88.043999999999983</v>
      </c>
      <c r="D26" s="185">
        <v>86.833199999999977</v>
      </c>
      <c r="E26" s="185">
        <v>90.632299999999987</v>
      </c>
      <c r="F26" s="185">
        <v>91.660899999999998</v>
      </c>
      <c r="G26" s="185">
        <v>97.447599999999994</v>
      </c>
      <c r="H26" s="186">
        <v>454.61799999999994</v>
      </c>
    </row>
    <row r="27" spans="1:8" x14ac:dyDescent="0.4">
      <c r="A27" s="140" t="s">
        <v>358</v>
      </c>
      <c r="B27" s="185"/>
      <c r="C27" s="187">
        <v>0.54399999999998272</v>
      </c>
      <c r="D27" s="187">
        <v>-1.2108000000000061</v>
      </c>
      <c r="E27" s="187">
        <v>3.7991000000000099</v>
      </c>
      <c r="F27" s="187">
        <v>1.0286000000000115</v>
      </c>
      <c r="G27" s="187">
        <v>5.7866999999999962</v>
      </c>
      <c r="H27" s="186"/>
    </row>
    <row r="28" spans="1:8" x14ac:dyDescent="0.4">
      <c r="A28" s="188"/>
      <c r="B28" s="76"/>
      <c r="C28" s="76"/>
      <c r="D28" s="76"/>
      <c r="E28" s="76"/>
      <c r="F28" s="76"/>
      <c r="G28" s="76"/>
      <c r="H28" s="76"/>
    </row>
    <row r="29" spans="1:8" x14ac:dyDescent="0.4">
      <c r="A29" s="189" t="s">
        <v>359</v>
      </c>
      <c r="B29" s="60"/>
      <c r="C29" s="60"/>
      <c r="D29" s="60"/>
      <c r="E29" s="60"/>
      <c r="F29" s="60"/>
      <c r="G29" s="60"/>
      <c r="H29" s="60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5A8F1-AA6A-4BD8-93FC-FF70942855DE}">
  <dimension ref="A1:H24"/>
  <sheetViews>
    <sheetView showGridLines="0" workbookViewId="0"/>
  </sheetViews>
  <sheetFormatPr defaultRowHeight="14.6" x14ac:dyDescent="0.4"/>
  <cols>
    <col min="1" max="1" width="30.3828125" customWidth="1"/>
  </cols>
  <sheetData>
    <row r="1" spans="1:8" x14ac:dyDescent="0.4">
      <c r="A1" s="234" t="s">
        <v>360</v>
      </c>
      <c r="B1" s="72"/>
      <c r="C1" s="72"/>
      <c r="D1" s="72"/>
      <c r="E1" s="72"/>
      <c r="F1" s="72"/>
      <c r="G1" s="72"/>
      <c r="H1" s="60"/>
    </row>
    <row r="2" spans="1:8" x14ac:dyDescent="0.4">
      <c r="A2" s="70" t="s">
        <v>361</v>
      </c>
      <c r="B2" s="71">
        <v>2023</v>
      </c>
      <c r="C2" s="71">
        <v>2024</v>
      </c>
      <c r="D2" s="190">
        <v>2027</v>
      </c>
      <c r="E2" s="190">
        <v>2028</v>
      </c>
      <c r="F2" s="190">
        <v>2029</v>
      </c>
      <c r="G2" s="190">
        <v>2030</v>
      </c>
      <c r="H2" s="190">
        <v>2031</v>
      </c>
    </row>
    <row r="3" spans="1:8" x14ac:dyDescent="0.4">
      <c r="A3" s="72"/>
      <c r="B3" s="72"/>
      <c r="C3" s="72"/>
      <c r="D3" s="72"/>
      <c r="E3" s="72"/>
      <c r="F3" s="72"/>
      <c r="G3" s="72"/>
      <c r="H3" s="60"/>
    </row>
    <row r="4" spans="1:8" x14ac:dyDescent="0.4">
      <c r="A4" s="191" t="s">
        <v>123</v>
      </c>
      <c r="B4" s="186">
        <v>1312.2139999999999</v>
      </c>
      <c r="C4" s="186">
        <v>1400.1</v>
      </c>
      <c r="D4" s="192">
        <v>1667.8433721168058</v>
      </c>
      <c r="E4" s="192">
        <v>1733.5857580110542</v>
      </c>
      <c r="F4" s="192">
        <v>1805.7238764567228</v>
      </c>
      <c r="G4" s="192">
        <v>1884.1580492693688</v>
      </c>
      <c r="H4" s="192">
        <v>1954.708514705766</v>
      </c>
    </row>
    <row r="5" spans="1:8" x14ac:dyDescent="0.4">
      <c r="A5" s="140" t="s">
        <v>124</v>
      </c>
      <c r="B5" s="193">
        <v>304.39999999999998</v>
      </c>
      <c r="C5" s="193">
        <v>314.2</v>
      </c>
      <c r="D5" s="193">
        <v>367.5034890102371</v>
      </c>
      <c r="E5" s="193">
        <v>381.14211172805852</v>
      </c>
      <c r="F5" s="193">
        <v>390.52458460837039</v>
      </c>
      <c r="G5" s="193">
        <v>403.30266238247748</v>
      </c>
      <c r="H5" s="193">
        <v>422.28797920119126</v>
      </c>
    </row>
    <row r="6" spans="1:8" x14ac:dyDescent="0.4">
      <c r="A6" s="140" t="s">
        <v>125</v>
      </c>
      <c r="B6" s="193">
        <v>222.6</v>
      </c>
      <c r="C6" s="193">
        <v>228.6</v>
      </c>
      <c r="D6" s="193">
        <v>263.41284181505915</v>
      </c>
      <c r="E6" s="193">
        <v>279.65557109216445</v>
      </c>
      <c r="F6" s="193">
        <v>297.55497488930126</v>
      </c>
      <c r="G6" s="193">
        <v>316.70056466210241</v>
      </c>
      <c r="H6" s="193">
        <v>331.66423628309747</v>
      </c>
    </row>
    <row r="7" spans="1:8" x14ac:dyDescent="0.4">
      <c r="A7" s="140" t="s">
        <v>126</v>
      </c>
      <c r="B7" s="193">
        <v>71.3</v>
      </c>
      <c r="C7" s="193">
        <v>71.400000000000006</v>
      </c>
      <c r="D7" s="193">
        <v>101.22326547026749</v>
      </c>
      <c r="E7" s="193">
        <v>103.75384710702417</v>
      </c>
      <c r="F7" s="193">
        <v>106.34769328469976</v>
      </c>
      <c r="G7" s="193">
        <v>109.00638561681725</v>
      </c>
      <c r="H7" s="193">
        <v>111.73154525723767</v>
      </c>
    </row>
    <row r="8" spans="1:8" x14ac:dyDescent="0.4">
      <c r="A8" s="140" t="s">
        <v>127</v>
      </c>
      <c r="B8" s="193">
        <v>114.09199999999998</v>
      </c>
      <c r="C8" s="193">
        <v>114.2</v>
      </c>
      <c r="D8" s="193">
        <v>143.45402809530125</v>
      </c>
      <c r="E8" s="193">
        <v>151.75792682776688</v>
      </c>
      <c r="F8" s="193">
        <v>161.53673140226414</v>
      </c>
      <c r="G8" s="193">
        <v>166.92334869527653</v>
      </c>
      <c r="H8" s="193">
        <v>166.01294173921826</v>
      </c>
    </row>
    <row r="9" spans="1:8" x14ac:dyDescent="0.4">
      <c r="A9" s="140" t="s">
        <v>128</v>
      </c>
      <c r="B9" s="193">
        <v>58.921999999999997</v>
      </c>
      <c r="C9" s="193">
        <v>63.9</v>
      </c>
      <c r="D9" s="193">
        <v>71.702060555000017</v>
      </c>
      <c r="E9" s="193">
        <v>71.682819041875035</v>
      </c>
      <c r="F9" s="193">
        <v>73.304069261459418</v>
      </c>
      <c r="G9" s="193">
        <v>75.829333369185264</v>
      </c>
      <c r="H9" s="193">
        <v>78.602939776655688</v>
      </c>
    </row>
    <row r="10" spans="1:8" x14ac:dyDescent="0.4">
      <c r="A10" s="140" t="s">
        <v>112</v>
      </c>
      <c r="B10" s="193">
        <v>453.3</v>
      </c>
      <c r="C10" s="193">
        <v>473.2</v>
      </c>
      <c r="D10" s="193">
        <v>606.64377832682703</v>
      </c>
      <c r="E10" s="193">
        <v>629.92592442938803</v>
      </c>
      <c r="F10" s="193">
        <v>658.74428510334121</v>
      </c>
      <c r="G10" s="193">
        <v>693.02180484763244</v>
      </c>
      <c r="H10" s="193">
        <v>728.88356589480009</v>
      </c>
    </row>
    <row r="11" spans="1:8" x14ac:dyDescent="0.4">
      <c r="A11" s="194" t="s">
        <v>129</v>
      </c>
      <c r="B11" s="193">
        <v>15.3</v>
      </c>
      <c r="C11" s="193">
        <v>12.5</v>
      </c>
      <c r="D11" s="193">
        <v>18.8</v>
      </c>
      <c r="E11" s="193">
        <v>18.8</v>
      </c>
      <c r="F11" s="193">
        <v>18.8</v>
      </c>
      <c r="G11" s="193">
        <v>18.8</v>
      </c>
      <c r="H11" s="193">
        <v>18.8</v>
      </c>
    </row>
    <row r="12" spans="1:8" x14ac:dyDescent="0.4">
      <c r="A12" s="194" t="s">
        <v>153</v>
      </c>
      <c r="B12" s="193">
        <v>385.2</v>
      </c>
      <c r="C12" s="193">
        <v>408.7</v>
      </c>
      <c r="D12" s="193">
        <v>479.6</v>
      </c>
      <c r="E12" s="193">
        <v>479.6</v>
      </c>
      <c r="F12" s="193">
        <v>479.6</v>
      </c>
      <c r="G12" s="193">
        <v>479.6</v>
      </c>
      <c r="H12" s="193">
        <v>479.6</v>
      </c>
    </row>
    <row r="13" spans="1:8" x14ac:dyDescent="0.4">
      <c r="A13" s="194" t="s">
        <v>131</v>
      </c>
      <c r="B13" s="193">
        <v>52.8</v>
      </c>
      <c r="C13" s="193">
        <v>52</v>
      </c>
      <c r="D13" s="193">
        <v>72.2</v>
      </c>
      <c r="E13" s="193">
        <v>72.2</v>
      </c>
      <c r="F13" s="193">
        <v>72.2</v>
      </c>
      <c r="G13" s="193">
        <v>72.2</v>
      </c>
      <c r="H13" s="193">
        <v>72.2</v>
      </c>
    </row>
    <row r="14" spans="1:8" x14ac:dyDescent="0.4">
      <c r="A14" s="140" t="s">
        <v>132</v>
      </c>
      <c r="B14" s="193">
        <v>26.1</v>
      </c>
      <c r="C14" s="193">
        <v>40.6</v>
      </c>
      <c r="D14" s="193">
        <v>39.24444295</v>
      </c>
      <c r="E14" s="193">
        <v>39.741532773749988</v>
      </c>
      <c r="F14" s="193">
        <v>40.251049843093746</v>
      </c>
      <c r="G14" s="193">
        <v>40.773304839171082</v>
      </c>
      <c r="H14" s="193">
        <v>41.308616210150362</v>
      </c>
    </row>
    <row r="15" spans="1:8" x14ac:dyDescent="0.4">
      <c r="A15" s="140" t="s">
        <v>133</v>
      </c>
      <c r="B15" s="193">
        <v>61.5</v>
      </c>
      <c r="C15" s="193">
        <v>94</v>
      </c>
      <c r="D15" s="193">
        <v>74.659465894113737</v>
      </c>
      <c r="E15" s="193">
        <v>75.926025011027093</v>
      </c>
      <c r="F15" s="193">
        <v>77.460488064192688</v>
      </c>
      <c r="G15" s="193">
        <v>78.600644856706325</v>
      </c>
      <c r="H15" s="193">
        <v>74.216690343415394</v>
      </c>
    </row>
    <row r="16" spans="1:8" x14ac:dyDescent="0.4">
      <c r="A16" s="191" t="s">
        <v>134</v>
      </c>
      <c r="B16" s="186">
        <v>20.900000000000006</v>
      </c>
      <c r="C16" s="186">
        <v>16.599999999999994</v>
      </c>
      <c r="D16" s="192">
        <v>15.689741954436286</v>
      </c>
      <c r="E16" s="192">
        <v>13.463942640802756</v>
      </c>
      <c r="F16" s="192">
        <v>16.327482952474142</v>
      </c>
      <c r="G16" s="192">
        <v>16.368332525476774</v>
      </c>
      <c r="H16" s="192">
        <v>21.088391176303858</v>
      </c>
    </row>
    <row r="17" spans="1:8" x14ac:dyDescent="0.4">
      <c r="A17" s="140" t="s">
        <v>135</v>
      </c>
      <c r="B17" s="193">
        <v>92.2</v>
      </c>
      <c r="C17" s="193">
        <v>88</v>
      </c>
      <c r="D17" s="193">
        <v>116.91300742470378</v>
      </c>
      <c r="E17" s="193">
        <v>117.21778974782693</v>
      </c>
      <c r="F17" s="193">
        <v>122.6751762371739</v>
      </c>
      <c r="G17" s="193">
        <v>125.37471814229403</v>
      </c>
      <c r="H17" s="193">
        <v>132.81993643354153</v>
      </c>
    </row>
    <row r="18" spans="1:8" x14ac:dyDescent="0.4">
      <c r="A18" s="140" t="s">
        <v>136</v>
      </c>
      <c r="B18" s="193">
        <v>-71.3</v>
      </c>
      <c r="C18" s="193">
        <v>-71.400000000000006</v>
      </c>
      <c r="D18" s="193">
        <v>-101.22326547026749</v>
      </c>
      <c r="E18" s="193">
        <v>-103.75384710702417</v>
      </c>
      <c r="F18" s="193">
        <v>-106.34769328469976</v>
      </c>
      <c r="G18" s="193">
        <v>-109.00638561681725</v>
      </c>
      <c r="H18" s="193">
        <v>-111.73154525723767</v>
      </c>
    </row>
    <row r="19" spans="1:8" x14ac:dyDescent="0.4">
      <c r="A19" s="191" t="s">
        <v>362</v>
      </c>
      <c r="B19" s="186">
        <v>1219.0219999999999</v>
      </c>
      <c r="C19" s="186">
        <v>1302.4999999999998</v>
      </c>
      <c r="D19" s="192">
        <v>1540.0790859759409</v>
      </c>
      <c r="E19" s="192">
        <v>1595.2917738240901</v>
      </c>
      <c r="F19" s="192">
        <v>1660.5146280069328</v>
      </c>
      <c r="G19" s="192">
        <v>1733.6030330995691</v>
      </c>
      <c r="H19" s="192">
        <v>1809.7839641428518</v>
      </c>
    </row>
    <row r="20" spans="1:8" x14ac:dyDescent="0.4">
      <c r="A20" s="140" t="s">
        <v>363</v>
      </c>
      <c r="B20" s="195"/>
      <c r="C20" s="195">
        <v>0.28718240437266901</v>
      </c>
      <c r="D20" s="196">
        <v>27.749172720287223</v>
      </c>
      <c r="E20" s="196">
        <v>27.505030583173966</v>
      </c>
      <c r="F20" s="196">
        <v>27.28667571359869</v>
      </c>
      <c r="G20" s="196">
        <v>27.155960696784305</v>
      </c>
      <c r="H20" s="196">
        <v>27.017392037582113</v>
      </c>
    </row>
    <row r="21" spans="1:8" x14ac:dyDescent="0.4">
      <c r="A21" s="191" t="s">
        <v>157</v>
      </c>
      <c r="B21" s="186">
        <v>1333.114</v>
      </c>
      <c r="C21" s="186">
        <v>1416.6999999999998</v>
      </c>
      <c r="D21" s="192">
        <v>1683.5331140712422</v>
      </c>
      <c r="E21" s="192">
        <v>1747.0497006518569</v>
      </c>
      <c r="F21" s="192">
        <v>1822.0513594091969</v>
      </c>
      <c r="G21" s="192">
        <v>1900.5263817948455</v>
      </c>
      <c r="H21" s="192">
        <v>1975.79690588207</v>
      </c>
    </row>
    <row r="22" spans="1:8" x14ac:dyDescent="0.4">
      <c r="A22" s="140" t="s">
        <v>364</v>
      </c>
      <c r="B22" s="100"/>
      <c r="C22" s="195">
        <v>0.31236185203436484</v>
      </c>
      <c r="D22" s="196">
        <v>30.333929983265623</v>
      </c>
      <c r="E22" s="196">
        <v>30.121546562963054</v>
      </c>
      <c r="F22" s="196">
        <v>29.941154229634908</v>
      </c>
      <c r="G22" s="196">
        <v>29.770725328592718</v>
      </c>
      <c r="H22" s="196">
        <v>29.495719185543678</v>
      </c>
    </row>
    <row r="23" spans="1:8" x14ac:dyDescent="0.4">
      <c r="A23" s="76"/>
      <c r="B23" s="76"/>
      <c r="C23" s="76"/>
      <c r="D23" s="76"/>
      <c r="E23" s="76"/>
      <c r="F23" s="76"/>
      <c r="G23" s="76"/>
      <c r="H23" s="76"/>
    </row>
    <row r="24" spans="1:8" x14ac:dyDescent="0.4">
      <c r="A24" s="142" t="s">
        <v>365</v>
      </c>
      <c r="B24" s="49"/>
      <c r="C24" s="49"/>
      <c r="D24" s="49"/>
      <c r="E24" s="49"/>
      <c r="F24" s="49"/>
      <c r="G24" s="49"/>
      <c r="H24" s="4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FA186-E1B1-4585-B96A-DDFFAF5920CE}">
  <dimension ref="A1:J26"/>
  <sheetViews>
    <sheetView showGridLines="0" workbookViewId="0">
      <selection sqref="A1:XFD1048576"/>
    </sheetView>
  </sheetViews>
  <sheetFormatPr defaultColWidth="9.15234375" defaultRowHeight="11.6" outlineLevelCol="1" x14ac:dyDescent="0.3"/>
  <cols>
    <col min="1" max="1" width="36.3828125" style="3" customWidth="1"/>
    <col min="2" max="4" width="7.3828125" style="15" hidden="1" customWidth="1" outlineLevel="1"/>
    <col min="5" max="5" width="7.3828125" style="3" hidden="1" customWidth="1" outlineLevel="1"/>
    <col min="6" max="6" width="7.3828125" style="3" customWidth="1" collapsed="1"/>
    <col min="7" max="10" width="7.3828125" style="3" customWidth="1"/>
    <col min="11" max="16384" width="9.15234375" style="3"/>
  </cols>
  <sheetData>
    <row r="1" spans="1:10" x14ac:dyDescent="0.3">
      <c r="A1" s="8" t="s">
        <v>58</v>
      </c>
    </row>
    <row r="2" spans="1:10" x14ac:dyDescent="0.3">
      <c r="A2" s="1"/>
      <c r="B2" s="2"/>
      <c r="C2" s="2"/>
      <c r="D2" s="2"/>
      <c r="E2" s="2"/>
      <c r="F2" s="2"/>
      <c r="G2" s="2"/>
      <c r="H2" s="2"/>
    </row>
    <row r="3" spans="1:10" ht="23.15" x14ac:dyDescent="0.3">
      <c r="A3" s="4" t="s">
        <v>59</v>
      </c>
      <c r="B3" s="5" t="s">
        <v>60</v>
      </c>
      <c r="C3" s="5" t="s">
        <v>61</v>
      </c>
      <c r="D3" s="5" t="s">
        <v>62</v>
      </c>
      <c r="E3" s="5" t="s">
        <v>63</v>
      </c>
      <c r="F3" s="5" t="s">
        <v>64</v>
      </c>
      <c r="G3" s="5" t="s">
        <v>65</v>
      </c>
      <c r="H3" s="5" t="s">
        <v>66</v>
      </c>
      <c r="I3" s="5" t="s">
        <v>67</v>
      </c>
      <c r="J3" s="5" t="s">
        <v>68</v>
      </c>
    </row>
    <row r="4" spans="1:10" x14ac:dyDescent="0.3">
      <c r="A4" s="6"/>
      <c r="B4" s="7"/>
      <c r="C4" s="7"/>
      <c r="D4" s="7"/>
      <c r="E4" s="7"/>
      <c r="F4" s="7"/>
      <c r="G4" s="7"/>
      <c r="H4" s="7"/>
      <c r="I4" s="7"/>
      <c r="J4" s="7"/>
    </row>
    <row r="5" spans="1:10" x14ac:dyDescent="0.3">
      <c r="A5" s="8" t="s">
        <v>69</v>
      </c>
      <c r="B5" s="8"/>
      <c r="C5" s="8"/>
      <c r="D5" s="8"/>
      <c r="E5" s="8"/>
      <c r="F5" s="8"/>
      <c r="G5" s="8"/>
      <c r="H5" s="8"/>
      <c r="I5" s="8"/>
    </row>
    <row r="6" spans="1:10" x14ac:dyDescent="0.3">
      <c r="A6" s="9" t="s">
        <v>70</v>
      </c>
      <c r="B6" s="10">
        <v>-27.622753863999606</v>
      </c>
      <c r="C6" s="10">
        <v>-36.256191349999426</v>
      </c>
      <c r="D6" s="10">
        <v>-59.990733648271998</v>
      </c>
      <c r="E6" s="10">
        <v>23.34476550561476</v>
      </c>
      <c r="F6" s="10">
        <v>61.683248063221527</v>
      </c>
      <c r="G6" s="10">
        <v>73.450426746425364</v>
      </c>
      <c r="H6" s="10">
        <v>91.737042860041129</v>
      </c>
      <c r="I6" s="10">
        <v>110.61597160013071</v>
      </c>
      <c r="J6" s="10">
        <v>130.76181192297327</v>
      </c>
    </row>
    <row r="7" spans="1:10" x14ac:dyDescent="0.3">
      <c r="A7" s="9" t="s">
        <v>71</v>
      </c>
      <c r="B7" s="10">
        <v>-80.008343249999598</v>
      </c>
      <c r="C7" s="10">
        <v>-78.437615701999448</v>
      </c>
      <c r="D7" s="10">
        <v>-104.98631194843199</v>
      </c>
      <c r="E7" s="10">
        <v>-42.330466639261061</v>
      </c>
      <c r="F7" s="10">
        <v>-6.6323352742697352</v>
      </c>
      <c r="G7" s="10">
        <v>4.2093716879912222</v>
      </c>
      <c r="H7" s="10">
        <v>15.920738547892995</v>
      </c>
      <c r="I7" s="10">
        <v>24.473781524240508</v>
      </c>
      <c r="J7" s="10">
        <v>35.440702240593453</v>
      </c>
    </row>
    <row r="8" spans="1:10" x14ac:dyDescent="0.3">
      <c r="A8" s="9" t="s">
        <v>72</v>
      </c>
      <c r="B8" s="10">
        <v>154.80474835281348</v>
      </c>
      <c r="C8" s="10">
        <v>456.09519241873295</v>
      </c>
      <c r="D8" s="10">
        <v>127.5041113334205</v>
      </c>
      <c r="E8" s="10">
        <v>164.30501081894181</v>
      </c>
      <c r="F8" s="10">
        <v>175.82781920309662</v>
      </c>
      <c r="G8" s="10">
        <v>202.1000882102262</v>
      </c>
      <c r="H8" s="10">
        <v>245.29763552434451</v>
      </c>
      <c r="I8" s="10">
        <v>296.47761457195247</v>
      </c>
      <c r="J8" s="10">
        <v>365.80731077078144</v>
      </c>
    </row>
    <row r="9" spans="1:10" x14ac:dyDescent="0.3">
      <c r="A9" s="11" t="s">
        <v>73</v>
      </c>
      <c r="B9" s="10">
        <v>1875.29643979036</v>
      </c>
      <c r="C9" s="10">
        <v>2016.101480058936</v>
      </c>
      <c r="D9" s="10">
        <v>2164.9332981044154</v>
      </c>
      <c r="E9" s="10">
        <v>2278.7462857068044</v>
      </c>
      <c r="F9" s="10">
        <v>2361.936693276175</v>
      </c>
      <c r="G9" s="10">
        <v>2454.2229199966009</v>
      </c>
      <c r="H9" s="10">
        <v>2561.4877108729002</v>
      </c>
      <c r="I9" s="10">
        <v>2675.080781338515</v>
      </c>
      <c r="J9" s="10">
        <v>2784.269218014108</v>
      </c>
    </row>
    <row r="10" spans="1:10" x14ac:dyDescent="0.3">
      <c r="A10" s="11" t="s">
        <v>74</v>
      </c>
      <c r="B10" s="10">
        <v>72.889699854835925</v>
      </c>
      <c r="C10" s="10">
        <v>75.313606428970985</v>
      </c>
      <c r="D10" s="10">
        <v>77.753166288464584</v>
      </c>
      <c r="E10" s="10">
        <v>76.466512653553892</v>
      </c>
      <c r="F10" s="10">
        <v>76.459301922672012</v>
      </c>
      <c r="G10" s="10">
        <v>74.41862191735116</v>
      </c>
      <c r="H10" s="10">
        <v>73.655812289747431</v>
      </c>
      <c r="I10" s="10">
        <v>70.946854818245072</v>
      </c>
      <c r="J10" s="10">
        <v>68.718298436757323</v>
      </c>
    </row>
    <row r="11" spans="1:10" ht="12" x14ac:dyDescent="0.35">
      <c r="A11" s="11" t="s">
        <v>75</v>
      </c>
      <c r="B11" s="10">
        <v>37.792849373498463</v>
      </c>
      <c r="C11" s="10">
        <v>40.502648272819592</v>
      </c>
      <c r="D11" s="10">
        <v>44.015420730571634</v>
      </c>
      <c r="E11" s="10">
        <v>43.612729860567974</v>
      </c>
      <c r="F11" s="10">
        <v>43.580482016581065</v>
      </c>
      <c r="G11" s="10">
        <v>43.35501162800211</v>
      </c>
      <c r="H11" s="10">
        <v>42.638038595671951</v>
      </c>
      <c r="I11" s="10">
        <v>41.776817642430089</v>
      </c>
      <c r="J11" s="10">
        <v>40.795078583065241</v>
      </c>
    </row>
    <row r="12" spans="1:10" x14ac:dyDescent="0.3">
      <c r="A12" s="6"/>
      <c r="B12" s="7"/>
      <c r="C12" s="7"/>
      <c r="D12" s="7"/>
      <c r="E12" s="7"/>
      <c r="F12" s="7"/>
      <c r="G12" s="7"/>
      <c r="H12" s="7"/>
      <c r="I12" s="7"/>
      <c r="J12" s="7"/>
    </row>
    <row r="13" spans="1:10" x14ac:dyDescent="0.3">
      <c r="A13" s="8" t="s">
        <v>76</v>
      </c>
      <c r="B13" s="12"/>
      <c r="C13" s="12"/>
      <c r="D13" s="12"/>
      <c r="E13" s="12"/>
      <c r="F13" s="12"/>
      <c r="G13" s="12"/>
      <c r="H13" s="12"/>
      <c r="I13" s="12"/>
    </row>
    <row r="14" spans="1:10" x14ac:dyDescent="0.3">
      <c r="A14" s="9" t="s">
        <v>70</v>
      </c>
      <c r="B14" s="10">
        <v>111.86845244906203</v>
      </c>
      <c r="C14" s="10">
        <v>57.683035816645827</v>
      </c>
      <c r="D14" s="10">
        <v>61.459571107000045</v>
      </c>
      <c r="E14" s="10">
        <v>60.359013774000175</v>
      </c>
      <c r="F14" s="10">
        <v>68.932207955000024</v>
      </c>
      <c r="G14" s="10">
        <v>72.49601791632989</v>
      </c>
      <c r="H14" s="10">
        <v>79.751578039359742</v>
      </c>
      <c r="I14" s="10">
        <v>87.883238246349777</v>
      </c>
      <c r="J14" s="10">
        <v>93.668024245823744</v>
      </c>
    </row>
    <row r="15" spans="1:10" x14ac:dyDescent="0.3">
      <c r="A15" s="9" t="s">
        <v>71</v>
      </c>
      <c r="B15" s="10">
        <v>57.697636589100227</v>
      </c>
      <c r="C15" s="10">
        <v>-79.160050504163195</v>
      </c>
      <c r="D15" s="10">
        <v>3.1662548180000343</v>
      </c>
      <c r="E15" s="10">
        <v>-2.4846827439998691</v>
      </c>
      <c r="F15" s="10">
        <v>-11.959639002000003</v>
      </c>
      <c r="G15" s="10">
        <v>-29.21768783967012</v>
      </c>
      <c r="H15" s="10">
        <v>-7.4722452926402525</v>
      </c>
      <c r="I15" s="10">
        <v>41.624667511701595</v>
      </c>
      <c r="J15" s="10">
        <v>58.868199972064652</v>
      </c>
    </row>
    <row r="16" spans="1:10" x14ac:dyDescent="0.3">
      <c r="A16" s="9" t="s">
        <v>72</v>
      </c>
      <c r="B16" s="10">
        <v>1163.5060333035351</v>
      </c>
      <c r="C16" s="10">
        <v>1074.2872354528822</v>
      </c>
      <c r="D16" s="10">
        <v>1142.6702827149995</v>
      </c>
      <c r="E16" s="10">
        <v>1126.5979011779993</v>
      </c>
      <c r="F16" s="10">
        <v>1179.9925085660004</v>
      </c>
      <c r="G16" s="10">
        <v>1238.2843526492495</v>
      </c>
      <c r="H16" s="10">
        <v>1310.7270954721398</v>
      </c>
      <c r="I16" s="10">
        <v>1381.2898381680295</v>
      </c>
      <c r="J16" s="10">
        <v>1462.1195849123367</v>
      </c>
    </row>
    <row r="17" spans="1:10" x14ac:dyDescent="0.3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3">
      <c r="A18" s="8" t="s">
        <v>77</v>
      </c>
      <c r="B18" s="12"/>
      <c r="C18" s="12"/>
      <c r="D18" s="12"/>
      <c r="E18" s="12"/>
      <c r="F18" s="12"/>
      <c r="G18" s="12"/>
      <c r="H18" s="12"/>
      <c r="I18" s="12"/>
    </row>
    <row r="19" spans="1:10" x14ac:dyDescent="0.3">
      <c r="A19" s="9" t="s">
        <v>70</v>
      </c>
      <c r="B19" s="10">
        <v>84.245698585062428</v>
      </c>
      <c r="C19" s="10">
        <v>21.426844466646401</v>
      </c>
      <c r="D19" s="10">
        <v>1.4688374587280464</v>
      </c>
      <c r="E19" s="10">
        <v>83.703779279614935</v>
      </c>
      <c r="F19" s="10">
        <v>130.61545601822155</v>
      </c>
      <c r="G19" s="10">
        <v>145.94644466275525</v>
      </c>
      <c r="H19" s="10">
        <v>171.48862089940087</v>
      </c>
      <c r="I19" s="10">
        <v>198.49920984648048</v>
      </c>
      <c r="J19" s="10">
        <v>224.42983616879701</v>
      </c>
    </row>
    <row r="20" spans="1:10" x14ac:dyDescent="0.3">
      <c r="A20" s="9" t="s">
        <v>71</v>
      </c>
      <c r="B20" s="10">
        <v>-22.31070666089937</v>
      </c>
      <c r="C20" s="10">
        <v>-157.59766620616264</v>
      </c>
      <c r="D20" s="10">
        <v>-101.82005713043196</v>
      </c>
      <c r="E20" s="10">
        <v>-44.81514938326093</v>
      </c>
      <c r="F20" s="10">
        <v>-18.591974276269738</v>
      </c>
      <c r="G20" s="10">
        <v>-25.008316151678898</v>
      </c>
      <c r="H20" s="10">
        <v>8.4484932552527425</v>
      </c>
      <c r="I20" s="10">
        <v>66.09844903594211</v>
      </c>
      <c r="J20" s="10">
        <v>94.308902212658097</v>
      </c>
    </row>
    <row r="21" spans="1:10" x14ac:dyDescent="0.3">
      <c r="A21" s="9" t="s">
        <v>72</v>
      </c>
      <c r="B21" s="10">
        <v>1318.3107816563486</v>
      </c>
      <c r="C21" s="10">
        <v>1530.3824278716152</v>
      </c>
      <c r="D21" s="10">
        <v>1270.17439404842</v>
      </c>
      <c r="E21" s="10">
        <v>1290.9029119969412</v>
      </c>
      <c r="F21" s="10">
        <v>1355.820327769097</v>
      </c>
      <c r="G21" s="10">
        <v>1440.3844408594757</v>
      </c>
      <c r="H21" s="10">
        <v>1556.0247309964843</v>
      </c>
      <c r="I21" s="10">
        <v>1677.767452739982</v>
      </c>
      <c r="J21" s="10">
        <v>1827.9268956831181</v>
      </c>
    </row>
    <row r="22" spans="1:10" x14ac:dyDescent="0.3">
      <c r="A22" s="6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3">
      <c r="A23" s="4"/>
      <c r="B23" s="13"/>
      <c r="C23" s="13"/>
      <c r="D23" s="13"/>
      <c r="E23" s="13"/>
      <c r="F23" s="13"/>
    </row>
    <row r="24" spans="1:10" ht="23.7" customHeight="1" x14ac:dyDescent="0.3">
      <c r="A24" s="245" t="s">
        <v>78</v>
      </c>
      <c r="B24" s="245"/>
      <c r="C24" s="245"/>
      <c r="D24" s="245"/>
      <c r="E24" s="245"/>
      <c r="F24" s="245"/>
      <c r="G24" s="245"/>
      <c r="H24" s="245"/>
      <c r="I24" s="245"/>
      <c r="J24" s="245"/>
    </row>
    <row r="25" spans="1:10" ht="24.45" customHeight="1" x14ac:dyDescent="0.3">
      <c r="A25" s="245" t="s">
        <v>79</v>
      </c>
      <c r="B25" s="245"/>
      <c r="C25" s="245"/>
      <c r="D25" s="245"/>
      <c r="E25" s="245"/>
      <c r="F25" s="245"/>
      <c r="G25" s="245"/>
      <c r="H25" s="245"/>
      <c r="I25" s="245"/>
      <c r="J25" s="245"/>
    </row>
    <row r="26" spans="1:10" ht="39.450000000000003" customHeight="1" x14ac:dyDescent="0.3">
      <c r="A26" s="245" t="s">
        <v>80</v>
      </c>
      <c r="B26" s="245"/>
      <c r="C26" s="245"/>
      <c r="D26" s="245"/>
      <c r="E26" s="245"/>
      <c r="F26" s="245"/>
      <c r="G26" s="245"/>
      <c r="H26" s="245"/>
      <c r="I26" s="245"/>
      <c r="J26" s="245"/>
    </row>
  </sheetData>
  <mergeCells count="3">
    <mergeCell ref="A24:J24"/>
    <mergeCell ref="A25:J25"/>
    <mergeCell ref="A26:J2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C17D-8DB3-4937-ADB4-651E503ABA72}">
  <dimension ref="A1:G38"/>
  <sheetViews>
    <sheetView showGridLines="0" workbookViewId="0"/>
  </sheetViews>
  <sheetFormatPr defaultRowHeight="14.6" x14ac:dyDescent="0.4"/>
  <cols>
    <col min="1" max="1" width="30.69140625" customWidth="1"/>
  </cols>
  <sheetData>
    <row r="1" spans="1:7" x14ac:dyDescent="0.4">
      <c r="A1" s="235" t="s">
        <v>366</v>
      </c>
    </row>
    <row r="2" spans="1:7" x14ac:dyDescent="0.4">
      <c r="A2" s="197" t="s">
        <v>59</v>
      </c>
      <c r="B2" s="198">
        <v>2026</v>
      </c>
      <c r="C2" s="198">
        <v>2027</v>
      </c>
      <c r="D2" s="198">
        <v>2028</v>
      </c>
      <c r="E2" s="198">
        <v>2029</v>
      </c>
      <c r="F2" s="198">
        <v>2030</v>
      </c>
      <c r="G2" s="198">
        <v>2031</v>
      </c>
    </row>
    <row r="3" spans="1:7" x14ac:dyDescent="0.4">
      <c r="A3" s="199"/>
      <c r="B3" s="200"/>
      <c r="C3" s="200"/>
      <c r="D3" s="200"/>
      <c r="E3" s="200"/>
      <c r="F3" s="200"/>
      <c r="G3" s="200"/>
    </row>
    <row r="4" spans="1:7" x14ac:dyDescent="0.4">
      <c r="A4" s="201" t="s">
        <v>367</v>
      </c>
      <c r="B4" s="202"/>
      <c r="C4" s="202"/>
      <c r="D4" s="202"/>
      <c r="E4" s="202"/>
      <c r="F4" s="202"/>
      <c r="G4" s="202"/>
    </row>
    <row r="5" spans="1:7" x14ac:dyDescent="0.4">
      <c r="A5" s="203" t="s">
        <v>301</v>
      </c>
      <c r="B5" s="204">
        <v>82.590736822000025</v>
      </c>
      <c r="C5" s="204">
        <v>98.362399822</v>
      </c>
      <c r="D5" s="204">
        <v>104.7330605314</v>
      </c>
      <c r="E5" s="204">
        <v>110.1539063914</v>
      </c>
      <c r="F5" s="204">
        <v>102.56072566140003</v>
      </c>
      <c r="G5" s="204">
        <v>103.02244355140003</v>
      </c>
    </row>
    <row r="6" spans="1:7" x14ac:dyDescent="0.4">
      <c r="A6" s="203" t="s">
        <v>302</v>
      </c>
      <c r="B6" s="204">
        <v>88.274810407000018</v>
      </c>
      <c r="C6" s="204">
        <v>94.046303319000032</v>
      </c>
      <c r="D6" s="204">
        <v>99.604513703030065</v>
      </c>
      <c r="E6" s="204">
        <v>99.663968302059999</v>
      </c>
      <c r="F6" s="204">
        <v>87.342145978030004</v>
      </c>
      <c r="G6" s="204">
        <v>84.375248004520046</v>
      </c>
    </row>
    <row r="7" spans="1:7" x14ac:dyDescent="0.4">
      <c r="A7" s="205" t="s">
        <v>137</v>
      </c>
      <c r="B7" s="206">
        <v>-5.684073584999993</v>
      </c>
      <c r="C7" s="206">
        <v>4.3160965029999687</v>
      </c>
      <c r="D7" s="206">
        <v>5.1285468283699345</v>
      </c>
      <c r="E7" s="206">
        <v>10.489938089340001</v>
      </c>
      <c r="F7" s="206">
        <v>15.218579683370024</v>
      </c>
      <c r="G7" s="206">
        <v>18.647195546879985</v>
      </c>
    </row>
    <row r="8" spans="1:7" x14ac:dyDescent="0.4">
      <c r="A8" s="203" t="s">
        <v>303</v>
      </c>
      <c r="B8" s="204">
        <v>32.041680087000003</v>
      </c>
      <c r="C8" s="204">
        <v>30.764118274000001</v>
      </c>
      <c r="D8" s="204">
        <v>31.038016518730004</v>
      </c>
      <c r="E8" s="204">
        <v>32.098939390879998</v>
      </c>
      <c r="F8" s="204">
        <v>33.723077497439995</v>
      </c>
      <c r="G8" s="204">
        <v>34.361766694569994</v>
      </c>
    </row>
    <row r="9" spans="1:7" x14ac:dyDescent="0.4">
      <c r="A9" s="203" t="s">
        <v>127</v>
      </c>
      <c r="B9" s="204">
        <v>31.593445021000001</v>
      </c>
      <c r="C9" s="204">
        <v>30.988189363999997</v>
      </c>
      <c r="D9" s="204">
        <v>31.851404009399999</v>
      </c>
      <c r="E9" s="204">
        <v>31.398140750760003</v>
      </c>
      <c r="F9" s="204">
        <v>32.114167188549999</v>
      </c>
      <c r="G9" s="204">
        <v>33.696337714420004</v>
      </c>
    </row>
    <row r="10" spans="1:7" x14ac:dyDescent="0.4">
      <c r="A10" s="205" t="s">
        <v>306</v>
      </c>
      <c r="B10" s="206">
        <v>0.44823506600000229</v>
      </c>
      <c r="C10" s="206">
        <v>-0.22407108999999537</v>
      </c>
      <c r="D10" s="206">
        <v>-0.81338749066999583</v>
      </c>
      <c r="E10" s="206">
        <v>0.70079864011999504</v>
      </c>
      <c r="F10" s="206">
        <v>1.6089103088899961</v>
      </c>
      <c r="G10" s="206">
        <v>0.66542898014998997</v>
      </c>
    </row>
    <row r="11" spans="1:7" x14ac:dyDescent="0.4">
      <c r="A11" s="203" t="s">
        <v>103</v>
      </c>
      <c r="B11" s="204">
        <v>114.63241690900003</v>
      </c>
      <c r="C11" s="204">
        <v>129.12651809600001</v>
      </c>
      <c r="D11" s="204">
        <v>135.77107705013</v>
      </c>
      <c r="E11" s="204">
        <v>142.25284578227999</v>
      </c>
      <c r="F11" s="204">
        <v>136.28380315884002</v>
      </c>
      <c r="G11" s="204">
        <v>137.38421024597002</v>
      </c>
    </row>
    <row r="12" spans="1:7" x14ac:dyDescent="0.4">
      <c r="A12" s="203" t="s">
        <v>122</v>
      </c>
      <c r="B12" s="204">
        <v>119.86825542800003</v>
      </c>
      <c r="C12" s="204">
        <v>125.03449268300002</v>
      </c>
      <c r="D12" s="204">
        <v>131.45591771243005</v>
      </c>
      <c r="E12" s="204">
        <v>131.06210905282001</v>
      </c>
      <c r="F12" s="204">
        <v>119.45631316658</v>
      </c>
      <c r="G12" s="204">
        <v>118.07158571894004</v>
      </c>
    </row>
    <row r="13" spans="1:7" x14ac:dyDescent="0.4">
      <c r="A13" s="205" t="s">
        <v>307</v>
      </c>
      <c r="B13" s="206">
        <v>-5.2358385189999979</v>
      </c>
      <c r="C13" s="206">
        <v>4.0920254129999876</v>
      </c>
      <c r="D13" s="206">
        <v>4.3151593376999529</v>
      </c>
      <c r="E13" s="206">
        <v>11.190736729459985</v>
      </c>
      <c r="F13" s="206">
        <v>16.827489992260013</v>
      </c>
      <c r="G13" s="206">
        <v>19.312624527029982</v>
      </c>
    </row>
    <row r="14" spans="1:7" x14ac:dyDescent="0.4">
      <c r="A14" s="207"/>
      <c r="B14" s="204"/>
      <c r="C14" s="204"/>
      <c r="D14" s="204"/>
      <c r="E14" s="204"/>
      <c r="F14" s="204"/>
      <c r="G14" s="204"/>
    </row>
    <row r="15" spans="1:7" x14ac:dyDescent="0.4">
      <c r="A15" s="208" t="s">
        <v>368</v>
      </c>
      <c r="B15" s="209"/>
      <c r="C15" s="209"/>
      <c r="D15" s="209"/>
      <c r="E15" s="209"/>
      <c r="F15" s="209"/>
      <c r="G15" s="209"/>
    </row>
    <row r="16" spans="1:7" x14ac:dyDescent="0.4">
      <c r="A16" s="203" t="s">
        <v>301</v>
      </c>
      <c r="B16" s="204">
        <v>-37.765454221577237</v>
      </c>
      <c r="C16" s="204">
        <v>-48.423509075867081</v>
      </c>
      <c r="D16" s="204">
        <v>-53.262434636147084</v>
      </c>
      <c r="E16" s="204">
        <v>-54.02056332978573</v>
      </c>
      <c r="F16" s="204">
        <v>-41.893413188852591</v>
      </c>
      <c r="G16" s="204">
        <v>-40.06946056437782</v>
      </c>
    </row>
    <row r="17" spans="1:7" x14ac:dyDescent="0.4">
      <c r="A17" s="203" t="s">
        <v>302</v>
      </c>
      <c r="B17" s="204">
        <v>-37.76545422157723</v>
      </c>
      <c r="C17" s="204">
        <v>-48.423509075867081</v>
      </c>
      <c r="D17" s="204">
        <v>-53.262434636147084</v>
      </c>
      <c r="E17" s="204">
        <v>-54.02056332978573</v>
      </c>
      <c r="F17" s="204">
        <v>-41.893413188852591</v>
      </c>
      <c r="G17" s="204">
        <v>-40.06946056437782</v>
      </c>
    </row>
    <row r="18" spans="1:7" x14ac:dyDescent="0.4">
      <c r="A18" s="205" t="s">
        <v>137</v>
      </c>
      <c r="B18" s="206">
        <v>0</v>
      </c>
      <c r="C18" s="206">
        <v>0</v>
      </c>
      <c r="D18" s="206">
        <v>0</v>
      </c>
      <c r="E18" s="206">
        <v>0</v>
      </c>
      <c r="F18" s="206">
        <v>0</v>
      </c>
      <c r="G18" s="206">
        <v>0</v>
      </c>
    </row>
    <row r="19" spans="1:7" x14ac:dyDescent="0.4">
      <c r="A19" s="203" t="s">
        <v>303</v>
      </c>
      <c r="B19" s="204">
        <v>-12.908885734490475</v>
      </c>
      <c r="C19" s="204">
        <v>-13.285303922752826</v>
      </c>
      <c r="D19" s="204">
        <v>-13.914595759059473</v>
      </c>
      <c r="E19" s="204">
        <v>-14.354346049004514</v>
      </c>
      <c r="F19" s="204">
        <v>-15.045295243126448</v>
      </c>
      <c r="G19" s="204">
        <v>-14.946924440620522</v>
      </c>
    </row>
    <row r="20" spans="1:7" x14ac:dyDescent="0.4">
      <c r="A20" s="203" t="s">
        <v>127</v>
      </c>
      <c r="B20" s="204">
        <v>-12.908885734490475</v>
      </c>
      <c r="C20" s="204">
        <v>-13.285303922752826</v>
      </c>
      <c r="D20" s="204">
        <v>-13.914595759059473</v>
      </c>
      <c r="E20" s="204">
        <v>-14.354346049004514</v>
      </c>
      <c r="F20" s="204">
        <v>-15.045295243126448</v>
      </c>
      <c r="G20" s="204">
        <v>-14.946924440620522</v>
      </c>
    </row>
    <row r="21" spans="1:7" x14ac:dyDescent="0.4">
      <c r="A21" s="205" t="s">
        <v>306</v>
      </c>
      <c r="B21" s="206">
        <v>0</v>
      </c>
      <c r="C21" s="206">
        <v>0</v>
      </c>
      <c r="D21" s="206">
        <v>0</v>
      </c>
      <c r="E21" s="206">
        <v>0</v>
      </c>
      <c r="F21" s="206">
        <v>0</v>
      </c>
      <c r="G21" s="206">
        <v>0</v>
      </c>
    </row>
    <row r="22" spans="1:7" x14ac:dyDescent="0.4">
      <c r="A22" s="203" t="s">
        <v>103</v>
      </c>
      <c r="B22" s="204">
        <v>-50.674339956067712</v>
      </c>
      <c r="C22" s="204">
        <v>-61.708812998619905</v>
      </c>
      <c r="D22" s="204">
        <v>-67.177030395206558</v>
      </c>
      <c r="E22" s="204">
        <v>-68.37490937879025</v>
      </c>
      <c r="F22" s="204">
        <v>-56.938708431979038</v>
      </c>
      <c r="G22" s="204">
        <v>-55.016385004998341</v>
      </c>
    </row>
    <row r="23" spans="1:7" x14ac:dyDescent="0.4">
      <c r="A23" s="203" t="s">
        <v>122</v>
      </c>
      <c r="B23" s="204">
        <v>-50.674339956067705</v>
      </c>
      <c r="C23" s="204">
        <v>-61.708812998619905</v>
      </c>
      <c r="D23" s="204">
        <v>-67.177030395206558</v>
      </c>
      <c r="E23" s="204">
        <v>-68.37490937879025</v>
      </c>
      <c r="F23" s="204">
        <v>-56.938708431979038</v>
      </c>
      <c r="G23" s="204">
        <v>-55.016385004998341</v>
      </c>
    </row>
    <row r="24" spans="1:7" x14ac:dyDescent="0.4">
      <c r="A24" s="205" t="s">
        <v>307</v>
      </c>
      <c r="B24" s="206">
        <v>0</v>
      </c>
      <c r="C24" s="206">
        <v>0</v>
      </c>
      <c r="D24" s="206">
        <v>0</v>
      </c>
      <c r="E24" s="206">
        <v>0</v>
      </c>
      <c r="F24" s="206">
        <v>0</v>
      </c>
      <c r="G24" s="206">
        <v>0</v>
      </c>
    </row>
    <row r="25" spans="1:7" x14ac:dyDescent="0.4">
      <c r="A25" s="207"/>
      <c r="B25" s="204"/>
      <c r="C25" s="204"/>
      <c r="D25" s="204"/>
      <c r="E25" s="204"/>
      <c r="F25" s="204"/>
      <c r="G25" s="204"/>
    </row>
    <row r="26" spans="1:7" x14ac:dyDescent="0.4">
      <c r="A26" s="208" t="s">
        <v>369</v>
      </c>
      <c r="B26" s="209"/>
      <c r="C26" s="209"/>
      <c r="D26" s="209"/>
      <c r="E26" s="209"/>
      <c r="F26" s="209"/>
      <c r="G26" s="209"/>
    </row>
    <row r="27" spans="1:7" x14ac:dyDescent="0.4">
      <c r="A27" s="203" t="s">
        <v>301</v>
      </c>
      <c r="B27" s="204">
        <v>44.825282600422788</v>
      </c>
      <c r="C27" s="204">
        <v>49.93889074613292</v>
      </c>
      <c r="D27" s="204">
        <v>51.470625895252915</v>
      </c>
      <c r="E27" s="204">
        <v>56.133343061614269</v>
      </c>
      <c r="F27" s="204">
        <v>60.667312472547437</v>
      </c>
      <c r="G27" s="204">
        <v>62.95298298702221</v>
      </c>
    </row>
    <row r="28" spans="1:7" x14ac:dyDescent="0.4">
      <c r="A28" s="203" t="s">
        <v>302</v>
      </c>
      <c r="B28" s="204">
        <v>50.509356185422789</v>
      </c>
      <c r="C28" s="204">
        <v>45.622794243132951</v>
      </c>
      <c r="D28" s="204">
        <v>46.342079066882981</v>
      </c>
      <c r="E28" s="204">
        <v>45.643404972274269</v>
      </c>
      <c r="F28" s="204">
        <v>45.448732789177413</v>
      </c>
      <c r="G28" s="204">
        <v>44.305787440142225</v>
      </c>
    </row>
    <row r="29" spans="1:7" x14ac:dyDescent="0.4">
      <c r="A29" s="205" t="s">
        <v>137</v>
      </c>
      <c r="B29" s="206">
        <v>-5.6840735850000002</v>
      </c>
      <c r="C29" s="206">
        <v>4.3160965029999687</v>
      </c>
      <c r="D29" s="206">
        <v>5.1285468283699345</v>
      </c>
      <c r="E29" s="206">
        <v>10.489938089340001</v>
      </c>
      <c r="F29" s="206">
        <v>15.218579683370024</v>
      </c>
      <c r="G29" s="206">
        <v>18.647195546879985</v>
      </c>
    </row>
    <row r="30" spans="1:7" x14ac:dyDescent="0.4">
      <c r="A30" s="203" t="s">
        <v>303</v>
      </c>
      <c r="B30" s="204">
        <v>19.132794352509528</v>
      </c>
      <c r="C30" s="204">
        <v>17.478814351247173</v>
      </c>
      <c r="D30" s="204">
        <v>17.12342075967053</v>
      </c>
      <c r="E30" s="204">
        <v>17.744593341875486</v>
      </c>
      <c r="F30" s="204">
        <v>18.677782254313549</v>
      </c>
      <c r="G30" s="204">
        <v>19.414842253949473</v>
      </c>
    </row>
    <row r="31" spans="1:7" x14ac:dyDescent="0.4">
      <c r="A31" s="203" t="s">
        <v>127</v>
      </c>
      <c r="B31" s="204">
        <v>18.684559286509526</v>
      </c>
      <c r="C31" s="204">
        <v>17.702885441247169</v>
      </c>
      <c r="D31" s="204">
        <v>17.936808250340526</v>
      </c>
      <c r="E31" s="204">
        <v>17.043794701755488</v>
      </c>
      <c r="F31" s="204">
        <v>17.068871945423552</v>
      </c>
      <c r="G31" s="204">
        <v>18.749413273799483</v>
      </c>
    </row>
    <row r="32" spans="1:7" x14ac:dyDescent="0.4">
      <c r="A32" s="205" t="s">
        <v>306</v>
      </c>
      <c r="B32" s="206">
        <v>0.44823506600000229</v>
      </c>
      <c r="C32" s="206">
        <v>-0.22407108999999537</v>
      </c>
      <c r="D32" s="206">
        <v>-0.81338749066999583</v>
      </c>
      <c r="E32" s="206">
        <v>0.70079864011999859</v>
      </c>
      <c r="F32" s="206">
        <v>1.6089103088899961</v>
      </c>
      <c r="G32" s="206">
        <v>0.66542898014998997</v>
      </c>
    </row>
    <row r="33" spans="1:7" x14ac:dyDescent="0.4">
      <c r="A33" s="203" t="s">
        <v>103</v>
      </c>
      <c r="B33" s="204">
        <v>63.958076952932316</v>
      </c>
      <c r="C33" s="204">
        <v>67.417705097380093</v>
      </c>
      <c r="D33" s="204">
        <v>68.594046654923446</v>
      </c>
      <c r="E33" s="204">
        <v>73.877936403489755</v>
      </c>
      <c r="F33" s="204">
        <v>79.345094726860992</v>
      </c>
      <c r="G33" s="204">
        <v>82.367825240971683</v>
      </c>
    </row>
    <row r="34" spans="1:7" x14ac:dyDescent="0.4">
      <c r="A34" s="203" t="s">
        <v>122</v>
      </c>
      <c r="B34" s="204">
        <v>69.193915471932314</v>
      </c>
      <c r="C34" s="204">
        <v>63.32567968438012</v>
      </c>
      <c r="D34" s="204">
        <v>64.278887317223507</v>
      </c>
      <c r="E34" s="204">
        <v>62.687199674029756</v>
      </c>
      <c r="F34" s="204">
        <v>62.517604734600965</v>
      </c>
      <c r="G34" s="204">
        <v>63.055200713941709</v>
      </c>
    </row>
    <row r="35" spans="1:7" x14ac:dyDescent="0.4">
      <c r="A35" s="205" t="s">
        <v>307</v>
      </c>
      <c r="B35" s="206">
        <v>-5.2358385189999979</v>
      </c>
      <c r="C35" s="206">
        <v>4.0920254129999734</v>
      </c>
      <c r="D35" s="206">
        <v>4.3151593376999386</v>
      </c>
      <c r="E35" s="206">
        <v>11.190736729459999</v>
      </c>
      <c r="F35" s="206">
        <v>16.827489992260027</v>
      </c>
      <c r="G35" s="206">
        <v>19.312624527029975</v>
      </c>
    </row>
    <row r="36" spans="1:7" x14ac:dyDescent="0.4">
      <c r="A36" s="207"/>
      <c r="B36" s="204"/>
      <c r="C36" s="204"/>
      <c r="D36" s="204"/>
      <c r="E36" s="204"/>
      <c r="F36" s="204"/>
      <c r="G36" s="204"/>
    </row>
    <row r="37" spans="1:7" x14ac:dyDescent="0.4">
      <c r="A37" s="208"/>
      <c r="B37" s="209"/>
      <c r="C37" s="209"/>
      <c r="D37" s="209"/>
      <c r="E37" s="209"/>
      <c r="F37" s="209"/>
      <c r="G37" s="209"/>
    </row>
    <row r="38" spans="1:7" x14ac:dyDescent="0.4">
      <c r="A38" s="210"/>
      <c r="B38" s="211"/>
      <c r="C38" s="211"/>
      <c r="D38" s="211"/>
      <c r="E38" s="211"/>
      <c r="F38" s="211"/>
      <c r="G38" s="210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CE808-A23C-4AAA-9EA1-449C6729D902}">
  <dimension ref="A1:H19"/>
  <sheetViews>
    <sheetView showGridLines="0" workbookViewId="0"/>
  </sheetViews>
  <sheetFormatPr defaultRowHeight="14.6" x14ac:dyDescent="0.4"/>
  <cols>
    <col min="1" max="1" width="26.3828125" customWidth="1"/>
  </cols>
  <sheetData>
    <row r="1" spans="1:8" x14ac:dyDescent="0.4">
      <c r="A1" s="235" t="s">
        <v>50</v>
      </c>
    </row>
    <row r="2" spans="1:8" ht="24.45" x14ac:dyDescent="0.4">
      <c r="A2" s="212" t="s">
        <v>59</v>
      </c>
      <c r="B2" s="213" t="s">
        <v>370</v>
      </c>
      <c r="C2" s="213" t="s">
        <v>63</v>
      </c>
      <c r="D2" s="213" t="s">
        <v>64</v>
      </c>
      <c r="E2" s="213" t="s">
        <v>65</v>
      </c>
      <c r="F2" s="213" t="s">
        <v>66</v>
      </c>
      <c r="G2" s="213" t="s">
        <v>67</v>
      </c>
      <c r="H2" s="213" t="s">
        <v>68</v>
      </c>
    </row>
    <row r="3" spans="1:8" x14ac:dyDescent="0.4">
      <c r="A3" s="214" t="s">
        <v>104</v>
      </c>
      <c r="B3" s="215">
        <v>522.01599999999996</v>
      </c>
      <c r="C3" s="215">
        <v>557.68275714149763</v>
      </c>
      <c r="D3" s="215">
        <v>587.08649728603848</v>
      </c>
      <c r="E3" s="215">
        <v>617.24068007788276</v>
      </c>
      <c r="F3" s="215">
        <v>648.10096125541963</v>
      </c>
      <c r="G3" s="215">
        <v>680.66504533484499</v>
      </c>
      <c r="H3" s="215">
        <v>710.56761518869564</v>
      </c>
    </row>
    <row r="4" spans="1:8" x14ac:dyDescent="0.4">
      <c r="A4" s="214" t="s">
        <v>112</v>
      </c>
      <c r="B4" s="215">
        <v>68.114000000000004</v>
      </c>
      <c r="C4" s="215">
        <v>69.288955199832614</v>
      </c>
      <c r="D4" s="215">
        <v>72.523141275886303</v>
      </c>
      <c r="E4" s="215">
        <v>75.611306299222917</v>
      </c>
      <c r="F4" s="215">
        <v>78.903850943347933</v>
      </c>
      <c r="G4" s="215">
        <v>82.249017913411407</v>
      </c>
      <c r="H4" s="215">
        <v>85.725212532611337</v>
      </c>
    </row>
    <row r="5" spans="1:8" x14ac:dyDescent="0.4">
      <c r="A5" s="214" t="s">
        <v>116</v>
      </c>
      <c r="B5" s="215">
        <v>79.959999999999994</v>
      </c>
      <c r="C5" s="215">
        <v>83.320010120112215</v>
      </c>
      <c r="D5" s="215">
        <v>86.972236140886793</v>
      </c>
      <c r="E5" s="215">
        <v>90.705855049965933</v>
      </c>
      <c r="F5" s="215">
        <v>94.592179943881305</v>
      </c>
      <c r="G5" s="215">
        <v>98.647381792387378</v>
      </c>
      <c r="H5" s="215">
        <v>102.88012485117927</v>
      </c>
    </row>
    <row r="6" spans="1:8" x14ac:dyDescent="0.4">
      <c r="A6" s="216" t="s">
        <v>103</v>
      </c>
      <c r="B6" s="217">
        <v>670.09</v>
      </c>
      <c r="C6" s="217">
        <v>710.29172246144242</v>
      </c>
      <c r="D6" s="217">
        <v>746.58187470281166</v>
      </c>
      <c r="E6" s="217">
        <v>783.55784142707171</v>
      </c>
      <c r="F6" s="217">
        <v>821.5969921426489</v>
      </c>
      <c r="G6" s="217">
        <v>861.56144504064378</v>
      </c>
      <c r="H6" s="217">
        <v>899.17295257248622</v>
      </c>
    </row>
    <row r="7" spans="1:8" x14ac:dyDescent="0.4">
      <c r="A7" s="218" t="s">
        <v>259</v>
      </c>
      <c r="B7" s="219">
        <v>13.537171717171717</v>
      </c>
      <c r="C7" s="219">
        <v>13.427064696813657</v>
      </c>
      <c r="D7" s="219">
        <v>13.45192567032093</v>
      </c>
      <c r="E7" s="219">
        <v>13.509617955639166</v>
      </c>
      <c r="F7" s="219">
        <v>13.501025714403372</v>
      </c>
      <c r="G7" s="219">
        <v>13.495897441732636</v>
      </c>
      <c r="H7" s="219">
        <v>13.423319385386897</v>
      </c>
    </row>
    <row r="8" spans="1:8" x14ac:dyDescent="0.4">
      <c r="A8" s="214" t="s">
        <v>123</v>
      </c>
      <c r="B8" s="193">
        <v>648.01400000000001</v>
      </c>
      <c r="C8" s="193">
        <v>678.42035452951882</v>
      </c>
      <c r="D8" s="193">
        <v>701.6164046737249</v>
      </c>
      <c r="E8" s="193">
        <v>730.41684220225693</v>
      </c>
      <c r="F8" s="193">
        <v>762.47158857344095</v>
      </c>
      <c r="G8" s="193">
        <v>790.75766973261648</v>
      </c>
      <c r="H8" s="193">
        <v>823.94837439886828</v>
      </c>
    </row>
    <row r="9" spans="1:8" x14ac:dyDescent="0.4">
      <c r="A9" s="214" t="s">
        <v>134</v>
      </c>
      <c r="B9" s="193">
        <v>44.362000000000002</v>
      </c>
      <c r="C9" s="193">
        <v>49.359821210374875</v>
      </c>
      <c r="D9" s="193">
        <v>52.625841383055004</v>
      </c>
      <c r="E9" s="193">
        <v>55.777112417631386</v>
      </c>
      <c r="F9" s="193">
        <v>59.488821359673985</v>
      </c>
      <c r="G9" s="193">
        <v>69.773857550413425</v>
      </c>
      <c r="H9" s="193">
        <v>74.232718506075926</v>
      </c>
    </row>
    <row r="10" spans="1:8" x14ac:dyDescent="0.4">
      <c r="A10" s="216" t="s">
        <v>157</v>
      </c>
      <c r="B10" s="192">
        <v>692.37599999999998</v>
      </c>
      <c r="C10" s="192">
        <v>727.78017573989371</v>
      </c>
      <c r="D10" s="192">
        <v>754.24224605677989</v>
      </c>
      <c r="E10" s="192">
        <v>786.19395461988836</v>
      </c>
      <c r="F10" s="192">
        <v>821.96040993311499</v>
      </c>
      <c r="G10" s="192">
        <v>860.53152728302985</v>
      </c>
      <c r="H10" s="192">
        <v>898.18109290494419</v>
      </c>
    </row>
    <row r="11" spans="1:8" x14ac:dyDescent="0.4">
      <c r="A11" s="218" t="s">
        <v>259</v>
      </c>
      <c r="B11" s="219">
        <v>13.987393939393938</v>
      </c>
      <c r="C11" s="219">
        <v>13.757659276746573</v>
      </c>
      <c r="D11" s="219">
        <v>13.589950379401438</v>
      </c>
      <c r="E11" s="219">
        <v>13.555068183101524</v>
      </c>
      <c r="F11" s="219">
        <v>13.506997636137601</v>
      </c>
      <c r="G11" s="219">
        <v>13.47976433304934</v>
      </c>
      <c r="H11" s="219">
        <v>13.40851239073163</v>
      </c>
    </row>
    <row r="12" spans="1:8" x14ac:dyDescent="0.4">
      <c r="A12" s="218"/>
      <c r="B12" s="219"/>
      <c r="C12" s="219"/>
      <c r="D12" s="219"/>
      <c r="E12" s="219"/>
      <c r="F12" s="219"/>
      <c r="G12" s="219"/>
      <c r="H12" s="219"/>
    </row>
    <row r="13" spans="1:8" x14ac:dyDescent="0.4">
      <c r="A13" s="216" t="s">
        <v>371</v>
      </c>
      <c r="B13" s="217">
        <v>0.9050000000000864</v>
      </c>
      <c r="C13" s="217">
        <v>3.6893013762244209</v>
      </c>
      <c r="D13" s="217">
        <v>6.9273105119228831</v>
      </c>
      <c r="E13" s="217">
        <v>11.300506408836327</v>
      </c>
      <c r="F13" s="217">
        <v>13.767100720579151</v>
      </c>
      <c r="G13" s="217">
        <v>15.328064745496476</v>
      </c>
      <c r="H13" s="217">
        <v>15.444019596202224</v>
      </c>
    </row>
    <row r="14" spans="1:8" x14ac:dyDescent="0.4">
      <c r="A14" s="218" t="s">
        <v>259</v>
      </c>
      <c r="B14" s="219">
        <v>1.8282828282830028E-2</v>
      </c>
      <c r="C14" s="219">
        <v>6.974104680953537E-2</v>
      </c>
      <c r="D14" s="219">
        <v>0.12481640562023212</v>
      </c>
      <c r="E14" s="219">
        <v>0.19483631739372978</v>
      </c>
      <c r="F14" s="219">
        <v>0.22623011357014419</v>
      </c>
      <c r="G14" s="219">
        <v>0.24010590420013431</v>
      </c>
      <c r="H14" s="219">
        <v>0.23055632071771454</v>
      </c>
    </row>
    <row r="15" spans="1:8" x14ac:dyDescent="0.4">
      <c r="A15" s="216" t="s">
        <v>372</v>
      </c>
      <c r="B15" s="217">
        <v>-23.190999999999999</v>
      </c>
      <c r="C15" s="217">
        <v>-21.177754654675688</v>
      </c>
      <c r="D15" s="217">
        <v>-14.587681865891089</v>
      </c>
      <c r="E15" s="217">
        <v>-13.936619601652893</v>
      </c>
      <c r="F15" s="217">
        <v>-14.130518511045301</v>
      </c>
      <c r="G15" s="217">
        <v>-14.298146987882554</v>
      </c>
      <c r="H15" s="217">
        <v>-14.452159928660219</v>
      </c>
    </row>
    <row r="16" spans="1:8" x14ac:dyDescent="0.4">
      <c r="A16" s="218" t="s">
        <v>259</v>
      </c>
      <c r="B16" s="219">
        <v>-0.46850505050505042</v>
      </c>
      <c r="C16" s="219">
        <v>-0.40033562674245154</v>
      </c>
      <c r="D16" s="219">
        <v>-0.26284111470074034</v>
      </c>
      <c r="E16" s="219">
        <v>-0.24028654485608436</v>
      </c>
      <c r="F16" s="219">
        <v>-0.23220203530437475</v>
      </c>
      <c r="G16" s="219">
        <v>-0.22397279551684005</v>
      </c>
      <c r="H16" s="219">
        <v>-0.21574932606244912</v>
      </c>
    </row>
    <row r="17" spans="1:8" x14ac:dyDescent="0.4">
      <c r="A17" s="216" t="s">
        <v>71</v>
      </c>
      <c r="B17" s="217">
        <v>-22.285999999999913</v>
      </c>
      <c r="C17" s="217">
        <v>-17.488453278451267</v>
      </c>
      <c r="D17" s="217">
        <v>-7.6603713539682055</v>
      </c>
      <c r="E17" s="217">
        <v>-2.6361131928165662</v>
      </c>
      <c r="F17" s="217">
        <v>-0.36341779046614953</v>
      </c>
      <c r="G17" s="217">
        <v>1.0299177576139229</v>
      </c>
      <c r="H17" s="217">
        <v>0.9918596675420055</v>
      </c>
    </row>
    <row r="18" spans="1:8" x14ac:dyDescent="0.4">
      <c r="A18" s="218" t="s">
        <v>259</v>
      </c>
      <c r="B18" s="219">
        <v>-0.45022222222222114</v>
      </c>
      <c r="C18" s="219">
        <v>-0.33059457993291658</v>
      </c>
      <c r="D18" s="219">
        <v>-0.13802470908050865</v>
      </c>
      <c r="E18" s="219">
        <v>-4.5450227462356059E-2</v>
      </c>
      <c r="F18" s="219">
        <v>-5.9719217342295407E-3</v>
      </c>
      <c r="G18" s="219">
        <v>1.6133108683294362E-2</v>
      </c>
      <c r="H18" s="219">
        <v>1.4806994655265762E-2</v>
      </c>
    </row>
    <row r="19" spans="1:8" x14ac:dyDescent="0.4">
      <c r="A19" s="76"/>
      <c r="B19" s="76"/>
      <c r="C19" s="76"/>
      <c r="D19" s="76"/>
      <c r="E19" s="76"/>
      <c r="F19" s="76"/>
      <c r="G19" s="76"/>
      <c r="H19" s="7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72B62-2F49-4B58-A47B-8ADB01E3C426}">
  <dimension ref="A1:F16"/>
  <sheetViews>
    <sheetView showGridLines="0" workbookViewId="0"/>
  </sheetViews>
  <sheetFormatPr defaultRowHeight="14.6" x14ac:dyDescent="0.4"/>
  <cols>
    <col min="1" max="1" width="34.53515625" customWidth="1"/>
  </cols>
  <sheetData>
    <row r="1" spans="1:6" x14ac:dyDescent="0.4">
      <c r="A1" s="234" t="s">
        <v>373</v>
      </c>
      <c r="B1" s="193"/>
      <c r="C1" s="193"/>
      <c r="D1" s="193"/>
      <c r="E1" s="60"/>
    </row>
    <row r="2" spans="1:6" ht="24.45" x14ac:dyDescent="0.4">
      <c r="A2" s="70" t="s">
        <v>82</v>
      </c>
      <c r="B2" s="71" t="s">
        <v>63</v>
      </c>
      <c r="C2" s="71" t="s">
        <v>64</v>
      </c>
      <c r="D2" s="71" t="s">
        <v>65</v>
      </c>
      <c r="E2" s="71" t="s">
        <v>66</v>
      </c>
      <c r="F2" s="71" t="s">
        <v>67</v>
      </c>
    </row>
    <row r="3" spans="1:6" x14ac:dyDescent="0.4">
      <c r="A3" s="135"/>
      <c r="B3" s="220"/>
      <c r="C3" s="220"/>
      <c r="D3" s="220"/>
      <c r="E3" s="220"/>
      <c r="F3" s="220"/>
    </row>
    <row r="4" spans="1:6" x14ac:dyDescent="0.4">
      <c r="A4" s="73" t="s">
        <v>301</v>
      </c>
      <c r="B4" s="111">
        <v>20.828007363197798</v>
      </c>
      <c r="C4" s="111">
        <v>19.820082796110114</v>
      </c>
      <c r="D4" s="111">
        <v>18.707812104088816</v>
      </c>
      <c r="E4" s="111">
        <v>18.847357389188232</v>
      </c>
      <c r="F4" s="111">
        <v>18.808500089618065</v>
      </c>
    </row>
    <row r="5" spans="1:6" x14ac:dyDescent="0.4">
      <c r="A5" s="73" t="s">
        <v>302</v>
      </c>
      <c r="B5" s="111">
        <v>16.47623458576652</v>
      </c>
      <c r="C5" s="111">
        <v>19.651093822066287</v>
      </c>
      <c r="D5" s="111">
        <v>19.88651560170581</v>
      </c>
      <c r="E5" s="111">
        <v>16.172571489063785</v>
      </c>
      <c r="F5" s="111">
        <v>16.429017729528368</v>
      </c>
    </row>
    <row r="6" spans="1:6" x14ac:dyDescent="0.4">
      <c r="A6" s="138" t="s">
        <v>137</v>
      </c>
      <c r="B6" s="108">
        <v>4.3517727774312789</v>
      </c>
      <c r="C6" s="108">
        <v>0.16898897404382751</v>
      </c>
      <c r="D6" s="108">
        <v>-1.1787034976169934</v>
      </c>
      <c r="E6" s="108">
        <v>2.6747859001244478</v>
      </c>
      <c r="F6" s="108">
        <v>2.3794823600896962</v>
      </c>
    </row>
    <row r="7" spans="1:6" x14ac:dyDescent="0.4">
      <c r="A7" s="139" t="s">
        <v>259</v>
      </c>
      <c r="B7" s="108">
        <v>8.2632936326563086E-2</v>
      </c>
      <c r="C7" s="108">
        <v>2.4593877270193132E-4</v>
      </c>
      <c r="D7" s="108">
        <v>-2.3584819732728773E-2</v>
      </c>
      <c r="E7" s="108">
        <v>4.1626644107742389E-2</v>
      </c>
      <c r="F7" s="108">
        <v>3.5320479790727694E-2</v>
      </c>
    </row>
    <row r="8" spans="1:6" x14ac:dyDescent="0.4">
      <c r="A8" s="73" t="s">
        <v>303</v>
      </c>
      <c r="B8" s="111">
        <v>-0.36484153445247713</v>
      </c>
      <c r="C8" s="111">
        <v>-0.36330520938375255</v>
      </c>
      <c r="D8" s="111">
        <v>-0.37221530387679369</v>
      </c>
      <c r="E8" s="111">
        <v>-0.38158354989709231</v>
      </c>
      <c r="F8" s="111">
        <v>-0.39006485121472334</v>
      </c>
    </row>
    <row r="9" spans="1:6" x14ac:dyDescent="0.4">
      <c r="A9" s="73" t="s">
        <v>127</v>
      </c>
      <c r="B9" s="111">
        <v>10.524815337308898</v>
      </c>
      <c r="C9" s="111">
        <v>4.4169525521824511</v>
      </c>
      <c r="D9" s="111">
        <v>3.7437785827049161</v>
      </c>
      <c r="E9" s="111">
        <v>3.7947055898333062</v>
      </c>
      <c r="F9" s="111">
        <v>3.9164899146171521</v>
      </c>
    </row>
    <row r="10" spans="1:6" x14ac:dyDescent="0.4">
      <c r="A10" s="138" t="s">
        <v>306</v>
      </c>
      <c r="B10" s="108">
        <v>-10.889656871761375</v>
      </c>
      <c r="C10" s="108">
        <v>-4.7802577615662036</v>
      </c>
      <c r="D10" s="108">
        <v>-4.1159938865817098</v>
      </c>
      <c r="E10" s="108">
        <v>-4.1762891397303985</v>
      </c>
      <c r="F10" s="108">
        <v>-4.3065547658318755</v>
      </c>
    </row>
    <row r="11" spans="1:6" x14ac:dyDescent="0.4">
      <c r="A11" s="139" t="s">
        <v>259</v>
      </c>
      <c r="B11" s="108">
        <v>-0.2001261992621334</v>
      </c>
      <c r="C11" s="108">
        <v>-8.2069100170209602E-2</v>
      </c>
      <c r="D11" s="108">
        <v>-6.8398079796294198E-2</v>
      </c>
      <c r="E11" s="108">
        <v>-6.6539113947266526E-2</v>
      </c>
      <c r="F11" s="108">
        <v>-6.5952991277544198E-2</v>
      </c>
    </row>
    <row r="12" spans="1:6" x14ac:dyDescent="0.4">
      <c r="A12" s="73" t="s">
        <v>103</v>
      </c>
      <c r="B12" s="111">
        <v>20.463165828745321</v>
      </c>
      <c r="C12" s="111">
        <v>19.456777586726361</v>
      </c>
      <c r="D12" s="111">
        <v>18.335596800212024</v>
      </c>
      <c r="E12" s="111">
        <v>18.465773839291138</v>
      </c>
      <c r="F12" s="111">
        <v>18.41843523840334</v>
      </c>
    </row>
    <row r="13" spans="1:6" x14ac:dyDescent="0.4">
      <c r="A13" s="73" t="s">
        <v>157</v>
      </c>
      <c r="B13" s="111">
        <v>27.001049923075417</v>
      </c>
      <c r="C13" s="111">
        <v>24.068046374248738</v>
      </c>
      <c r="D13" s="111">
        <v>23.630294184410726</v>
      </c>
      <c r="E13" s="111">
        <v>19.967277078897091</v>
      </c>
      <c r="F13" s="111">
        <v>20.34550764414552</v>
      </c>
    </row>
    <row r="14" spans="1:6" x14ac:dyDescent="0.4">
      <c r="A14" s="138" t="s">
        <v>307</v>
      </c>
      <c r="B14" s="108">
        <v>-6.5378840943300958</v>
      </c>
      <c r="C14" s="108">
        <v>-4.611268787522377</v>
      </c>
      <c r="D14" s="108">
        <v>-5.2946973841987024</v>
      </c>
      <c r="E14" s="108">
        <v>-1.5015032396059524</v>
      </c>
      <c r="F14" s="108">
        <v>-1.9270724057421802</v>
      </c>
    </row>
    <row r="15" spans="1:6" x14ac:dyDescent="0.4">
      <c r="A15" s="139" t="s">
        <v>259</v>
      </c>
      <c r="B15" s="108">
        <v>-0.11749326293557114</v>
      </c>
      <c r="C15" s="108">
        <v>-8.1823161397507393E-2</v>
      </c>
      <c r="D15" s="108">
        <v>-9.1982899529024664E-2</v>
      </c>
      <c r="E15" s="108">
        <v>-2.4912469839522992E-2</v>
      </c>
      <c r="F15" s="108">
        <v>-3.0632511486817633E-2</v>
      </c>
    </row>
    <row r="16" spans="1:6" x14ac:dyDescent="0.4">
      <c r="A16" s="221"/>
      <c r="B16" s="221"/>
      <c r="C16" s="221"/>
      <c r="D16" s="221"/>
      <c r="E16" s="221"/>
      <c r="F16" s="22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03E80-DE78-446F-ACE6-DB1F45C297B9}">
  <dimension ref="A1:P32"/>
  <sheetViews>
    <sheetView showGridLines="0" workbookViewId="0"/>
  </sheetViews>
  <sheetFormatPr defaultColWidth="9.15234375" defaultRowHeight="12" x14ac:dyDescent="0.35"/>
  <cols>
    <col min="1" max="1" width="28.3828125" style="143" customWidth="1"/>
    <col min="2" max="3" width="7.53515625" style="143" hidden="1" customWidth="1"/>
    <col min="4" max="9" width="7.53515625" style="143" customWidth="1"/>
    <col min="10" max="16384" width="9.15234375" style="143"/>
  </cols>
  <sheetData>
    <row r="1" spans="1:16" ht="12.9" x14ac:dyDescent="0.35">
      <c r="A1" s="236" t="s">
        <v>374</v>
      </c>
    </row>
    <row r="2" spans="1:16" ht="24" x14ac:dyDescent="0.35">
      <c r="A2" s="223" t="s">
        <v>59</v>
      </c>
      <c r="B2" s="145" t="s">
        <v>375</v>
      </c>
      <c r="C2" s="145" t="s">
        <v>60</v>
      </c>
      <c r="D2" s="145" t="s">
        <v>63</v>
      </c>
      <c r="E2" s="145" t="s">
        <v>64</v>
      </c>
      <c r="F2" s="145" t="s">
        <v>65</v>
      </c>
      <c r="G2" s="145" t="s">
        <v>66</v>
      </c>
      <c r="H2" s="145" t="s">
        <v>67</v>
      </c>
      <c r="I2" s="145" t="s">
        <v>68</v>
      </c>
    </row>
    <row r="3" spans="1:16" hidden="1" x14ac:dyDescent="0.35"/>
    <row r="5" spans="1:16" x14ac:dyDescent="0.35">
      <c r="A5" s="83" t="s">
        <v>103</v>
      </c>
      <c r="B5" s="224">
        <f>+[1]Lykilstærðir!Y22</f>
        <v>288.17905564276674</v>
      </c>
      <c r="C5" s="224">
        <f>+[1]Lykilstærðir!AA22</f>
        <v>485.1209546625546</v>
      </c>
      <c r="D5" s="224">
        <f>+[1]Lykilstærðir!AD22</f>
        <v>471.30227459300028</v>
      </c>
      <c r="E5" s="224">
        <f>+[1]Lykilstærðir!AE22</f>
        <v>503.67495975500009</v>
      </c>
      <c r="F5" s="224">
        <f>+[1]Lykilstærðir!AF22</f>
        <v>531.30515595298016</v>
      </c>
      <c r="G5" s="224">
        <f>+[1]Lykilstærðir!AG22</f>
        <v>555.96254267122993</v>
      </c>
      <c r="H5" s="224">
        <f>+[1]Lykilstærðir!AH22</f>
        <v>575.66467109751079</v>
      </c>
      <c r="I5" s="224">
        <f>+[1]Lykilstærðir!AI22</f>
        <v>601.3134724463215</v>
      </c>
    </row>
    <row r="6" spans="1:16" x14ac:dyDescent="0.35">
      <c r="A6" s="83" t="s">
        <v>376</v>
      </c>
      <c r="B6" s="224">
        <f>+[1]Lykilstærðir!Y23</f>
        <v>265.34983511145123</v>
      </c>
      <c r="C6" s="224">
        <f>+[1]Lykilstærðir!AA23</f>
        <v>373.25250221349256</v>
      </c>
      <c r="D6" s="224">
        <f>+[1]Lykilstærðir!AD23</f>
        <v>410.9432608190001</v>
      </c>
      <c r="E6" s="224">
        <f>+[1]Lykilstærðir!AE23</f>
        <v>434.74275180000006</v>
      </c>
      <c r="F6" s="224">
        <f>+[1]Lykilstærðir!AF23</f>
        <v>458.80913803665027</v>
      </c>
      <c r="G6" s="224">
        <f>+[1]Lykilstærðir!AG23</f>
        <v>476.21096463187018</v>
      </c>
      <c r="H6" s="224">
        <f>+[1]Lykilstærðir!AH23</f>
        <v>487.78143285116101</v>
      </c>
      <c r="I6" s="224">
        <f>+[1]Lykilstærðir!AI23</f>
        <v>507.64544820049775</v>
      </c>
      <c r="K6" s="229"/>
      <c r="L6" s="229"/>
      <c r="M6" s="229"/>
      <c r="N6" s="229"/>
      <c r="O6" s="229"/>
      <c r="P6" s="229"/>
    </row>
    <row r="7" spans="1:16" x14ac:dyDescent="0.35">
      <c r="A7" s="85" t="s">
        <v>70</v>
      </c>
      <c r="B7" s="225">
        <f t="shared" ref="B7:I7" si="0">+B5-B6</f>
        <v>22.829220531315514</v>
      </c>
      <c r="C7" s="225">
        <f t="shared" si="0"/>
        <v>111.86845244906203</v>
      </c>
      <c r="D7" s="225">
        <f t="shared" si="0"/>
        <v>60.359013774000175</v>
      </c>
      <c r="E7" s="225">
        <f t="shared" si="0"/>
        <v>68.932207955000024</v>
      </c>
      <c r="F7" s="225">
        <f t="shared" si="0"/>
        <v>72.49601791632989</v>
      </c>
      <c r="G7" s="225">
        <f t="shared" si="0"/>
        <v>79.751578039359742</v>
      </c>
      <c r="H7" s="225">
        <f t="shared" si="0"/>
        <v>87.883238246349777</v>
      </c>
      <c r="I7" s="225">
        <f t="shared" si="0"/>
        <v>93.668024245823744</v>
      </c>
      <c r="K7" s="229"/>
      <c r="L7" s="229"/>
      <c r="M7" s="229"/>
      <c r="N7" s="229"/>
      <c r="O7" s="229"/>
      <c r="P7" s="229"/>
    </row>
    <row r="8" spans="1:16" x14ac:dyDescent="0.35">
      <c r="A8" s="83" t="s">
        <v>134</v>
      </c>
      <c r="B8" s="224">
        <f>+[1]Lykilstærðir!Y25</f>
        <v>25.664125113941147</v>
      </c>
      <c r="C8" s="224">
        <f>+[1]Lykilstærðir!AA25</f>
        <v>54.170815859961806</v>
      </c>
      <c r="D8" s="224">
        <f>+[1]Lykilstærðir!AD25</f>
        <v>62.843696518000044</v>
      </c>
      <c r="E8" s="224">
        <f>+[1]Lykilstærðir!AE25</f>
        <v>80.891846957000027</v>
      </c>
      <c r="F8" s="224">
        <f>+[1]Lykilstærðir!AF25</f>
        <v>101.71370575600001</v>
      </c>
      <c r="G8" s="224">
        <f>+[1]Lykilstærðir!AG25</f>
        <v>87.223823331999995</v>
      </c>
      <c r="H8" s="224">
        <f>+[1]Lykilstærðir!AH25</f>
        <v>46.258570734648181</v>
      </c>
      <c r="I8" s="224">
        <f>+[1]Lykilstærðir!AI25</f>
        <v>34.799824273759093</v>
      </c>
      <c r="K8" s="229"/>
      <c r="L8" s="229"/>
      <c r="M8" s="229"/>
      <c r="N8" s="229"/>
      <c r="O8" s="229"/>
      <c r="P8" s="229"/>
    </row>
    <row r="9" spans="1:16" x14ac:dyDescent="0.35">
      <c r="A9" s="85" t="s">
        <v>71</v>
      </c>
      <c r="B9" s="225">
        <f t="shared" ref="B9:I9" si="1">+B7-B8</f>
        <v>-2.8349045826256329</v>
      </c>
      <c r="C9" s="225">
        <f t="shared" si="1"/>
        <v>57.697636589100227</v>
      </c>
      <c r="D9" s="225">
        <f t="shared" si="1"/>
        <v>-2.4846827439998691</v>
      </c>
      <c r="E9" s="225">
        <f t="shared" si="1"/>
        <v>-11.959639002000003</v>
      </c>
      <c r="F9" s="225">
        <f t="shared" si="1"/>
        <v>-29.21768783967012</v>
      </c>
      <c r="G9" s="225">
        <f t="shared" si="1"/>
        <v>-7.4722452926402525</v>
      </c>
      <c r="H9" s="225">
        <f t="shared" si="1"/>
        <v>41.624667511701595</v>
      </c>
      <c r="I9" s="225">
        <f t="shared" si="1"/>
        <v>58.868199972064652</v>
      </c>
      <c r="K9" s="229"/>
      <c r="L9" s="229"/>
      <c r="M9" s="229"/>
      <c r="N9" s="229"/>
      <c r="O9" s="229"/>
      <c r="P9" s="229"/>
    </row>
    <row r="10" spans="1:16" x14ac:dyDescent="0.35">
      <c r="A10" s="226" t="s">
        <v>377</v>
      </c>
      <c r="B10" s="224"/>
      <c r="C10" s="224"/>
      <c r="D10" s="224"/>
      <c r="E10" s="224"/>
      <c r="F10" s="224"/>
      <c r="G10" s="224"/>
      <c r="H10" s="224"/>
      <c r="I10" s="224"/>
      <c r="K10" s="229"/>
      <c r="L10" s="229"/>
      <c r="M10" s="229"/>
      <c r="N10" s="229"/>
      <c r="O10" s="229"/>
      <c r="P10" s="229"/>
    </row>
    <row r="11" spans="1:16" x14ac:dyDescent="0.35">
      <c r="A11" s="83" t="s">
        <v>378</v>
      </c>
      <c r="B11" s="224">
        <f>+[1]Lykilstærðir!Y28</f>
        <v>1462.9655772867713</v>
      </c>
      <c r="C11" s="224">
        <f>+[1]Lykilstærðir!AA28</f>
        <v>1717.060284053026</v>
      </c>
      <c r="D11" s="224">
        <f>+[1]Lykilstærðir!AD28</f>
        <v>2057.3290466409999</v>
      </c>
      <c r="E11" s="224">
        <f>+[1]Lykilstærðir!AE28</f>
        <v>2204.6722109740003</v>
      </c>
      <c r="F11" s="224">
        <f>+[1]Lykilstærðir!AF28</f>
        <v>2381.7259780664399</v>
      </c>
      <c r="G11" s="224">
        <f>+[1]Lykilstærðir!AG28</f>
        <v>2548.4620279649907</v>
      </c>
      <c r="H11" s="224">
        <f>+[1]Lykilstærðir!AH28</f>
        <v>2674.7110920865143</v>
      </c>
      <c r="I11" s="224">
        <f>+[1]Lykilstærðir!AI28</f>
        <v>2793.6466064337792</v>
      </c>
    </row>
    <row r="12" spans="1:16" x14ac:dyDescent="0.35">
      <c r="A12" s="83" t="s">
        <v>379</v>
      </c>
      <c r="B12" s="224">
        <f>+[1]Lykilstærðir!Y29</f>
        <v>120.40436965557825</v>
      </c>
      <c r="C12" s="224">
        <f>+[1]Lykilstærðir!AA29</f>
        <v>154.18930657051328</v>
      </c>
      <c r="D12" s="224">
        <f>+[1]Lykilstærðir!AD29</f>
        <v>117.32589435300007</v>
      </c>
      <c r="E12" s="224">
        <f>+[1]Lykilstærðir!AE29</f>
        <v>109.04316505000007</v>
      </c>
      <c r="F12" s="224">
        <f>+[1]Lykilstærðir!AF29</f>
        <v>108.09403774976003</v>
      </c>
      <c r="G12" s="224">
        <f>+[1]Lykilstærðir!AG29</f>
        <v>110.79435926414004</v>
      </c>
      <c r="H12" s="224">
        <f>+[1]Lykilstærðir!AH29</f>
        <v>118.40672540590624</v>
      </c>
      <c r="I12" s="224">
        <f>+[1]Lykilstærðir!AI29</f>
        <v>152.41229400799449</v>
      </c>
      <c r="K12" s="224"/>
      <c r="L12" s="224"/>
      <c r="M12" s="224"/>
      <c r="N12" s="224"/>
      <c r="O12" s="224"/>
      <c r="P12" s="224"/>
    </row>
    <row r="13" spans="1:16" x14ac:dyDescent="0.35">
      <c r="A13" s="83" t="s">
        <v>380</v>
      </c>
      <c r="B13" s="224">
        <f>+[1]Lykilstærðir!Y30</f>
        <v>712.98840944860137</v>
      </c>
      <c r="C13" s="224">
        <f>+[1]Lykilstærðir!AA30</f>
        <v>707.74355732000413</v>
      </c>
      <c r="D13" s="224">
        <f>+[1]Lykilstærðir!AD30</f>
        <v>1048.0570398160005</v>
      </c>
      <c r="E13" s="224">
        <f>+[1]Lykilstærðir!AE30</f>
        <v>1133.7228674579999</v>
      </c>
      <c r="F13" s="224">
        <f>+[1]Lykilstærðir!AF30</f>
        <v>1251.5356631669504</v>
      </c>
      <c r="G13" s="224">
        <f>+[1]Lykilstærðir!AG30</f>
        <v>1348.5292917569909</v>
      </c>
      <c r="H13" s="224">
        <f>+[1]Lykilstærðir!AH30</f>
        <v>1411.8279793243912</v>
      </c>
      <c r="I13" s="224">
        <f>+[1]Lykilstærðir!AI30</f>
        <v>1483.9393155294372</v>
      </c>
      <c r="K13" s="224"/>
      <c r="L13" s="224"/>
      <c r="M13" s="224"/>
      <c r="N13" s="224"/>
      <c r="O13" s="224"/>
      <c r="P13" s="224"/>
    </row>
    <row r="14" spans="1:16" x14ac:dyDescent="0.35">
      <c r="A14" s="85" t="s">
        <v>381</v>
      </c>
      <c r="B14" s="225">
        <f>+[1]Lykilstærðir!Y31</f>
        <v>870.38153749374817</v>
      </c>
      <c r="C14" s="225">
        <f>+[1]Lykilstærðir!AA31</f>
        <v>1163.5060333035351</v>
      </c>
      <c r="D14" s="225">
        <f>+[1]Lykilstærðir!AD31</f>
        <v>1126.5979011779993</v>
      </c>
      <c r="E14" s="225">
        <f>+[1]Lykilstærðir!AE31</f>
        <v>1179.9925085660004</v>
      </c>
      <c r="F14" s="225">
        <f>+[1]Lykilstærðir!AF31</f>
        <v>1238.2843526492495</v>
      </c>
      <c r="G14" s="225">
        <f>+[1]Lykilstærðir!AG31</f>
        <v>1310.7270954721398</v>
      </c>
      <c r="H14" s="225">
        <f>+[1]Lykilstærðir!AH31</f>
        <v>1381.2898381680295</v>
      </c>
      <c r="I14" s="225">
        <f>+[1]Lykilstærðir!AI31</f>
        <v>1462.1195849123367</v>
      </c>
      <c r="K14" s="224"/>
      <c r="L14" s="224"/>
      <c r="M14" s="224"/>
      <c r="N14" s="224"/>
      <c r="O14" s="224"/>
      <c r="P14" s="224"/>
    </row>
    <row r="15" spans="1:16" x14ac:dyDescent="0.35">
      <c r="A15" s="90" t="s">
        <v>382</v>
      </c>
      <c r="B15" s="224">
        <f>+[1]Lykilstærðir!Y33*100</f>
        <v>26.125525170326735</v>
      </c>
      <c r="C15" s="224">
        <f>+[1]Lykilstærðir!AA33*100</f>
        <v>26.59737820712278</v>
      </c>
      <c r="D15" s="224">
        <f>+[1]Lykilstærðir!AD33*100</f>
        <v>21.296746714139875</v>
      </c>
      <c r="E15" s="224">
        <f>+[1]Lykilstærðir!AE33*100</f>
        <v>21.261126280468474</v>
      </c>
      <c r="F15" s="224">
        <f>+[1]Lykilstærðir!AF33*100</f>
        <v>21.34973021809051</v>
      </c>
      <c r="G15" s="224">
        <f>+[1]Lykilstærðir!AG33*100</f>
        <v>21.538735401628792</v>
      </c>
      <c r="H15" s="224">
        <f>+[1]Lykilstærðir!AH33*100</f>
        <v>21.637163664332469</v>
      </c>
      <c r="I15" s="224">
        <f>+[1]Lykilstærðir!AI33*100</f>
        <v>21.827278180195744</v>
      </c>
      <c r="K15" s="224"/>
      <c r="L15" s="224"/>
      <c r="M15" s="224"/>
      <c r="N15" s="224"/>
      <c r="O15" s="224"/>
      <c r="P15" s="224"/>
    </row>
    <row r="16" spans="1:16" x14ac:dyDescent="0.35">
      <c r="A16" s="90" t="s">
        <v>383</v>
      </c>
      <c r="B16" s="224">
        <f>+[1]Lykilstærðir!Y34*100</f>
        <v>21.401185382260543</v>
      </c>
      <c r="C16" s="224">
        <f>+[1]Lykilstærðir!AA34*100</f>
        <v>16.178792828643459</v>
      </c>
      <c r="D16" s="224">
        <f>+[1]Lykilstærðir!AD34*100</f>
        <v>19.812042340567118</v>
      </c>
      <c r="E16" s="224">
        <f>+[1]Lykilstærðir!AE34*100</f>
        <v>20.427439053297295</v>
      </c>
      <c r="F16" s="224">
        <f>+[1]Lykilstærðir!AF34*100</f>
        <v>21.578201089085354</v>
      </c>
      <c r="G16" s="224">
        <f>+[1]Lykilstærðir!AG34*100</f>
        <v>22.159926117981957</v>
      </c>
      <c r="H16" s="224">
        <f>+[1]Lykilstærðir!AH34*100</f>
        <v>22.11552724882176</v>
      </c>
      <c r="I16" s="224">
        <f>+[1]Lykilstærðir!AI34*100</f>
        <v>22.153014416076164</v>
      </c>
      <c r="K16" s="224"/>
      <c r="L16" s="224"/>
      <c r="M16" s="224"/>
      <c r="N16" s="224"/>
      <c r="O16" s="224"/>
      <c r="P16" s="224"/>
    </row>
    <row r="17" spans="1:16" x14ac:dyDescent="0.35">
      <c r="A17" s="90" t="s">
        <v>384</v>
      </c>
      <c r="B17" s="227">
        <f>+[1]Lykilstærðir!Y35*100</f>
        <v>-8.509299409328587E-2</v>
      </c>
      <c r="C17" s="227">
        <f>+[1]Lykilstærðir!AA35*100</f>
        <v>1.3189496384992763</v>
      </c>
      <c r="D17" s="227">
        <f>+[1]Lykilstærðir!AD35*100</f>
        <v>-4.696942805292758E-2</v>
      </c>
      <c r="E17" s="227">
        <f>+[1]Lykilstærðir!AE35*100</f>
        <v>-0.21548899102702707</v>
      </c>
      <c r="F17" s="227">
        <f>+[1]Lykilstærðir!AF35*100</f>
        <v>-0.5037532386150021</v>
      </c>
      <c r="G17" s="227">
        <f>+[1]Lykilstærðir!AG35*100</f>
        <v>-0.12278888165981736</v>
      </c>
      <c r="H17" s="227">
        <f>+[1]Lykilstærðir!AH35*100</f>
        <v>0.65202806720029605</v>
      </c>
      <c r="I17" s="227">
        <f>+[1]Lykilstærðir!AI35*100</f>
        <v>0.87881496836299222</v>
      </c>
      <c r="K17" s="224"/>
      <c r="L17" s="224"/>
      <c r="M17" s="224"/>
      <c r="N17" s="224"/>
      <c r="O17" s="224"/>
      <c r="P17" s="224"/>
    </row>
    <row r="18" spans="1:16" x14ac:dyDescent="0.35">
      <c r="A18" s="79"/>
      <c r="B18" s="228"/>
      <c r="C18" s="228"/>
      <c r="D18" s="228"/>
      <c r="E18" s="228"/>
      <c r="F18" s="228"/>
      <c r="G18" s="228"/>
      <c r="H18" s="228"/>
      <c r="I18" s="228"/>
      <c r="K18" s="224"/>
      <c r="L18" s="224"/>
      <c r="M18" s="224"/>
      <c r="N18" s="224"/>
      <c r="O18" s="224"/>
      <c r="P18" s="224"/>
    </row>
    <row r="19" spans="1:16" x14ac:dyDescent="0.35">
      <c r="A19" s="252" t="s">
        <v>385</v>
      </c>
      <c r="B19" s="252"/>
      <c r="C19" s="252"/>
      <c r="D19" s="252"/>
      <c r="E19" s="252"/>
      <c r="F19" s="252"/>
      <c r="G19" s="252"/>
      <c r="H19" s="252"/>
    </row>
    <row r="20" spans="1:16" x14ac:dyDescent="0.35">
      <c r="K20" s="224"/>
      <c r="L20" s="224"/>
      <c r="M20" s="224"/>
      <c r="N20" s="224"/>
      <c r="O20" s="224"/>
    </row>
    <row r="21" spans="1:16" x14ac:dyDescent="0.35">
      <c r="K21" s="224"/>
      <c r="L21" s="224"/>
      <c r="M21" s="224"/>
      <c r="N21" s="224"/>
      <c r="O21" s="224"/>
    </row>
    <row r="22" spans="1:16" x14ac:dyDescent="0.35">
      <c r="K22" s="224"/>
      <c r="L22" s="224"/>
      <c r="M22" s="224"/>
      <c r="N22" s="224"/>
      <c r="O22" s="224"/>
    </row>
    <row r="24" spans="1:16" x14ac:dyDescent="0.35">
      <c r="J24" s="224"/>
      <c r="K24" s="230"/>
      <c r="L24" s="224"/>
      <c r="M24" s="224"/>
      <c r="N24" s="224"/>
      <c r="O24" s="224"/>
      <c r="P24" s="224"/>
    </row>
    <row r="25" spans="1:16" x14ac:dyDescent="0.35">
      <c r="J25" s="224"/>
      <c r="K25" s="230"/>
      <c r="L25" s="224"/>
      <c r="M25" s="224"/>
      <c r="N25" s="224"/>
      <c r="O25" s="224"/>
      <c r="P25" s="224"/>
    </row>
    <row r="26" spans="1:16" x14ac:dyDescent="0.35">
      <c r="J26" s="224"/>
      <c r="K26" s="230"/>
      <c r="L26" s="224"/>
      <c r="M26" s="224"/>
      <c r="N26" s="224"/>
      <c r="O26" s="224"/>
      <c r="P26" s="224"/>
    </row>
    <row r="27" spans="1:16" x14ac:dyDescent="0.35">
      <c r="J27" s="224"/>
      <c r="K27" s="224"/>
      <c r="L27" s="224"/>
      <c r="M27" s="224"/>
      <c r="N27" s="224"/>
      <c r="O27" s="224"/>
      <c r="P27" s="224"/>
    </row>
    <row r="28" spans="1:16" x14ac:dyDescent="0.35">
      <c r="J28" s="224"/>
      <c r="K28" s="224"/>
      <c r="L28" s="224"/>
      <c r="M28" s="224"/>
      <c r="N28" s="224"/>
      <c r="O28" s="224"/>
      <c r="P28" s="224"/>
    </row>
    <row r="29" spans="1:16" x14ac:dyDescent="0.35">
      <c r="K29" s="224"/>
      <c r="L29" s="224"/>
      <c r="M29" s="224"/>
      <c r="N29" s="224"/>
      <c r="O29" s="224"/>
    </row>
    <row r="30" spans="1:16" x14ac:dyDescent="0.35">
      <c r="K30" s="224"/>
      <c r="L30" s="224"/>
      <c r="M30" s="224"/>
      <c r="N30" s="224"/>
      <c r="O30" s="224"/>
    </row>
    <row r="31" spans="1:16" x14ac:dyDescent="0.35">
      <c r="K31" s="224"/>
      <c r="L31" s="224"/>
      <c r="M31" s="224"/>
      <c r="N31" s="224"/>
      <c r="O31" s="224"/>
    </row>
    <row r="32" spans="1:16" x14ac:dyDescent="0.35">
      <c r="K32" s="227"/>
      <c r="L32" s="227"/>
      <c r="M32" s="227"/>
      <c r="N32" s="227"/>
      <c r="O32" s="227"/>
    </row>
  </sheetData>
  <mergeCells count="1">
    <mergeCell ref="A19:H1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B5EAE-799B-4369-A564-C2507A518745}">
  <dimension ref="A1:K19"/>
  <sheetViews>
    <sheetView showGridLines="0" tabSelected="1" workbookViewId="0"/>
  </sheetViews>
  <sheetFormatPr defaultRowHeight="14.6" x14ac:dyDescent="0.4"/>
  <cols>
    <col min="1" max="1" width="30.15234375" customWidth="1"/>
  </cols>
  <sheetData>
    <row r="1" spans="1:11" x14ac:dyDescent="0.4">
      <c r="A1" s="236" t="s">
        <v>386</v>
      </c>
      <c r="B1" s="143"/>
      <c r="C1" s="143"/>
      <c r="D1" s="143"/>
      <c r="E1" s="143"/>
      <c r="F1" s="143"/>
      <c r="G1" s="143"/>
      <c r="H1" s="222"/>
      <c r="I1" s="222"/>
      <c r="J1" s="222"/>
      <c r="K1" s="222"/>
    </row>
    <row r="2" spans="1:11" ht="24.45" x14ac:dyDescent="0.4">
      <c r="A2" s="223" t="s">
        <v>59</v>
      </c>
      <c r="B2" s="145" t="s">
        <v>387</v>
      </c>
      <c r="C2" s="145" t="s">
        <v>60</v>
      </c>
      <c r="D2" s="145" t="s">
        <v>61</v>
      </c>
      <c r="E2" s="145" t="s">
        <v>62</v>
      </c>
      <c r="F2" s="145" t="s">
        <v>63</v>
      </c>
      <c r="G2" s="145" t="s">
        <v>64</v>
      </c>
      <c r="H2" s="145" t="s">
        <v>65</v>
      </c>
      <c r="I2" s="145" t="s">
        <v>66</v>
      </c>
      <c r="J2" s="145" t="s">
        <v>67</v>
      </c>
      <c r="K2" s="145" t="s">
        <v>68</v>
      </c>
    </row>
    <row r="3" spans="1:11" x14ac:dyDescent="0.4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222"/>
    </row>
    <row r="4" spans="1:11" x14ac:dyDescent="0.4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222"/>
    </row>
    <row r="5" spans="1:11" x14ac:dyDescent="0.4">
      <c r="A5" s="83" t="s">
        <v>103</v>
      </c>
      <c r="B5" s="224">
        <v>1899.0248448658817</v>
      </c>
      <c r="C5" s="224">
        <v>2280.4090512029152</v>
      </c>
      <c r="D5" s="224">
        <v>2380.6883998938392</v>
      </c>
      <c r="E5" s="224">
        <v>2516.2203719659833</v>
      </c>
      <c r="F5" s="224">
        <v>2707.7180936605437</v>
      </c>
      <c r="G5" s="224">
        <v>2858.9793177569054</v>
      </c>
      <c r="H5" s="224">
        <v>2989.7374476375726</v>
      </c>
      <c r="I5" s="224">
        <v>3133.3709920920232</v>
      </c>
      <c r="J5" s="224">
        <v>3275.2192339602661</v>
      </c>
      <c r="K5" s="224">
        <v>3421.0233927010231</v>
      </c>
    </row>
    <row r="6" spans="1:11" x14ac:dyDescent="0.4">
      <c r="A6" s="83" t="s">
        <v>376</v>
      </c>
      <c r="B6" s="224">
        <v>1952.5019475801228</v>
      </c>
      <c r="C6" s="224">
        <v>2196.1633526178525</v>
      </c>
      <c r="D6" s="224">
        <v>2359.2615554271924</v>
      </c>
      <c r="E6" s="224">
        <v>2514.7515345072552</v>
      </c>
      <c r="F6" s="224">
        <v>2624.0143143809287</v>
      </c>
      <c r="G6" s="224">
        <v>2728.3638617386837</v>
      </c>
      <c r="H6" s="224">
        <v>2843.7910029748173</v>
      </c>
      <c r="I6" s="224">
        <v>2961.8823711926225</v>
      </c>
      <c r="J6" s="224">
        <v>3076.7200241137857</v>
      </c>
      <c r="K6" s="224">
        <v>3196.5935565322261</v>
      </c>
    </row>
    <row r="7" spans="1:11" x14ac:dyDescent="0.4">
      <c r="A7" s="85" t="s">
        <v>70</v>
      </c>
      <c r="B7" s="225">
        <v>-53.477102714240857</v>
      </c>
      <c r="C7" s="225">
        <v>84.245698585062428</v>
      </c>
      <c r="D7" s="225">
        <v>21.426844466646401</v>
      </c>
      <c r="E7" s="225">
        <v>1.4688374587280464</v>
      </c>
      <c r="F7" s="225">
        <v>83.703779279614935</v>
      </c>
      <c r="G7" s="225">
        <v>130.61545601822155</v>
      </c>
      <c r="H7" s="225">
        <v>145.94644466275525</v>
      </c>
      <c r="I7" s="225">
        <v>171.48862089940087</v>
      </c>
      <c r="J7" s="225">
        <v>198.49920984648048</v>
      </c>
      <c r="K7" s="225">
        <v>224.42983616879701</v>
      </c>
    </row>
    <row r="8" spans="1:11" x14ac:dyDescent="0.4">
      <c r="A8" s="83" t="s">
        <v>134</v>
      </c>
      <c r="B8" s="224">
        <v>73.450458020827227</v>
      </c>
      <c r="C8" s="224">
        <v>106.5564052459618</v>
      </c>
      <c r="D8" s="224">
        <v>179.02451067280904</v>
      </c>
      <c r="E8" s="224">
        <v>103.28889458916001</v>
      </c>
      <c r="F8" s="224">
        <v>128.51892866287585</v>
      </c>
      <c r="G8" s="224">
        <v>149.2074302944913</v>
      </c>
      <c r="H8" s="224">
        <v>170.95476081443417</v>
      </c>
      <c r="I8" s="224">
        <v>163.04012764414813</v>
      </c>
      <c r="J8" s="224">
        <v>132.40076081053837</v>
      </c>
      <c r="K8" s="224">
        <v>130.12093395613891</v>
      </c>
    </row>
    <row r="9" spans="1:11" x14ac:dyDescent="0.4">
      <c r="A9" s="85" t="s">
        <v>71</v>
      </c>
      <c r="B9" s="225">
        <v>-126.9275607350681</v>
      </c>
      <c r="C9" s="225">
        <v>-22.31070666089937</v>
      </c>
      <c r="D9" s="225">
        <v>-157.59766620616264</v>
      </c>
      <c r="E9" s="225">
        <v>-101.82005713043196</v>
      </c>
      <c r="F9" s="225">
        <v>-44.81514938326093</v>
      </c>
      <c r="G9" s="225">
        <v>-18.591974276269738</v>
      </c>
      <c r="H9" s="225">
        <v>-25.008316151678898</v>
      </c>
      <c r="I9" s="225">
        <v>8.4484932552527425</v>
      </c>
      <c r="J9" s="225">
        <v>66.09844903594211</v>
      </c>
      <c r="K9" s="225">
        <v>94.308902212658097</v>
      </c>
    </row>
    <row r="10" spans="1:11" x14ac:dyDescent="0.4">
      <c r="A10" s="226" t="s">
        <v>377</v>
      </c>
      <c r="B10" s="224"/>
      <c r="C10" s="224"/>
      <c r="D10" s="224"/>
      <c r="E10" s="224"/>
      <c r="F10" s="224"/>
      <c r="G10" s="224"/>
      <c r="H10" s="224"/>
      <c r="I10" s="224"/>
      <c r="J10" s="224"/>
      <c r="K10" s="224"/>
    </row>
    <row r="11" spans="1:11" x14ac:dyDescent="0.4">
      <c r="A11" s="83" t="s">
        <v>378</v>
      </c>
      <c r="B11" s="224">
        <v>3309.0575755446562</v>
      </c>
      <c r="C11" s="224">
        <v>3786.531284053026</v>
      </c>
      <c r="D11" s="224">
        <v>4063.7699865472478</v>
      </c>
      <c r="E11" s="224">
        <v>4317.8318676289991</v>
      </c>
      <c r="F11" s="224">
        <v>4460.6632756149993</v>
      </c>
      <c r="G11" s="224">
        <v>4672.8964641302973</v>
      </c>
      <c r="H11" s="224">
        <v>4911.6558375516433</v>
      </c>
      <c r="I11" s="224">
        <v>5141.6401339373242</v>
      </c>
      <c r="J11" s="224">
        <v>5332.7186507081569</v>
      </c>
      <c r="K11" s="224">
        <v>5518.1043540209621</v>
      </c>
    </row>
    <row r="12" spans="1:11" x14ac:dyDescent="0.4">
      <c r="A12" s="83" t="s">
        <v>379</v>
      </c>
      <c r="B12" s="224">
        <v>1418.7880969373462</v>
      </c>
      <c r="C12" s="224">
        <v>1428.0931796311045</v>
      </c>
      <c r="D12" s="224">
        <v>1834.4497926282675</v>
      </c>
      <c r="E12" s="224">
        <v>1822.6799065574178</v>
      </c>
      <c r="F12" s="224">
        <v>1923.3751955709433</v>
      </c>
      <c r="G12" s="224">
        <v>2060.1379878050961</v>
      </c>
      <c r="H12" s="224">
        <v>2096.54433768115</v>
      </c>
      <c r="I12" s="224">
        <v>2245.195095533657</v>
      </c>
      <c r="J12" s="224">
        <v>2286.0364776415645</v>
      </c>
      <c r="K12" s="224">
        <v>2396.9180160477058</v>
      </c>
    </row>
    <row r="13" spans="1:11" x14ac:dyDescent="0.4">
      <c r="A13" s="83" t="s">
        <v>380</v>
      </c>
      <c r="B13" s="224">
        <v>3694.4738036272524</v>
      </c>
      <c r="C13" s="224">
        <v>3896.3136820277819</v>
      </c>
      <c r="D13" s="224">
        <v>4367.8373513038996</v>
      </c>
      <c r="E13" s="224">
        <v>4870.3373801379967</v>
      </c>
      <c r="F13" s="224">
        <v>5093.1355591890015</v>
      </c>
      <c r="G13" s="224">
        <v>5377.2141241662966</v>
      </c>
      <c r="H13" s="224">
        <v>5567.8157343733174</v>
      </c>
      <c r="I13" s="224">
        <v>5830.8104984744969</v>
      </c>
      <c r="J13" s="224">
        <v>5940.9876756097392</v>
      </c>
      <c r="K13" s="224">
        <v>6087.09547438555</v>
      </c>
    </row>
    <row r="14" spans="1:11" x14ac:dyDescent="0.4">
      <c r="A14" s="85" t="s">
        <v>381</v>
      </c>
      <c r="B14" s="225">
        <v>1033.3718688547501</v>
      </c>
      <c r="C14" s="225">
        <v>1318.3107816563484</v>
      </c>
      <c r="D14" s="225">
        <v>1530.3824278716156</v>
      </c>
      <c r="E14" s="225">
        <v>1270.1743940484203</v>
      </c>
      <c r="F14" s="225">
        <v>1290.9029119969409</v>
      </c>
      <c r="G14" s="225">
        <v>1355.8203277690964</v>
      </c>
      <c r="H14" s="225">
        <v>1440.3844408594759</v>
      </c>
      <c r="I14" s="225">
        <v>1556.0247309964843</v>
      </c>
      <c r="J14" s="225">
        <v>1677.7674527399822</v>
      </c>
      <c r="K14" s="225">
        <v>1827.9268956831174</v>
      </c>
    </row>
    <row r="15" spans="1:11" x14ac:dyDescent="0.4">
      <c r="A15" s="90" t="s">
        <v>382</v>
      </c>
      <c r="B15" s="224">
        <v>26.190567004328635</v>
      </c>
      <c r="C15" s="224">
        <v>30.136165563908325</v>
      </c>
      <c r="D15" s="224">
        <v>33.39045589866533</v>
      </c>
      <c r="E15" s="224">
        <v>25.660088768654948</v>
      </c>
      <c r="F15" s="224">
        <v>24.402701550036696</v>
      </c>
      <c r="G15" s="224">
        <v>24.429195094938684</v>
      </c>
      <c r="H15" s="224">
        <v>24.834214497577168</v>
      </c>
      <c r="I15" s="224">
        <v>25.569628548230671</v>
      </c>
      <c r="J15" s="224">
        <v>26.281326310031933</v>
      </c>
      <c r="K15" s="224">
        <v>27.288239113170242</v>
      </c>
    </row>
    <row r="16" spans="1:11" x14ac:dyDescent="0.4">
      <c r="A16" s="90" t="s">
        <v>383</v>
      </c>
      <c r="B16" s="224">
        <v>93.635569745935271</v>
      </c>
      <c r="C16" s="224">
        <v>89.068492683479391</v>
      </c>
      <c r="D16" s="224">
        <v>95.299108115145586</v>
      </c>
      <c r="E16" s="224">
        <v>98.39065414420196</v>
      </c>
      <c r="F16" s="224">
        <v>96.278554994120995</v>
      </c>
      <c r="G16" s="224">
        <v>96.886740975969303</v>
      </c>
      <c r="H16" s="224">
        <v>95.9968230064365</v>
      </c>
      <c r="I16" s="224">
        <v>95.815738407729384</v>
      </c>
      <c r="J16" s="224">
        <v>93.062382067066835</v>
      </c>
      <c r="K16" s="224">
        <v>90.871312852833483</v>
      </c>
    </row>
    <row r="17" spans="1:11" x14ac:dyDescent="0.4">
      <c r="A17" s="90" t="s">
        <v>384</v>
      </c>
      <c r="B17" s="227">
        <v>-3.2169491780456569</v>
      </c>
      <c r="C17" s="227">
        <v>-0.51001566484641203</v>
      </c>
      <c r="D17" s="227">
        <v>-3.4385247944253767</v>
      </c>
      <c r="E17" s="227">
        <v>-2.0569708511198375</v>
      </c>
      <c r="F17" s="227">
        <v>-0.84716728512780592</v>
      </c>
      <c r="G17" s="227">
        <v>-0.33499052750035568</v>
      </c>
      <c r="H17" s="227">
        <v>-0.43117786468411895</v>
      </c>
      <c r="I17" s="227">
        <v>0.13883123450788704</v>
      </c>
      <c r="J17" s="227">
        <v>1.0353967141653879</v>
      </c>
      <c r="K17" s="227">
        <v>1.4078921209361865</v>
      </c>
    </row>
    <row r="18" spans="1:11" x14ac:dyDescent="0.4">
      <c r="A18" s="79"/>
      <c r="B18" s="228"/>
      <c r="C18" s="228"/>
      <c r="D18" s="228"/>
      <c r="E18" s="228"/>
      <c r="F18" s="228"/>
      <c r="G18" s="228"/>
      <c r="H18" s="228"/>
      <c r="I18" s="228"/>
      <c r="J18" s="228"/>
      <c r="K18" s="228"/>
    </row>
    <row r="19" spans="1:11" x14ac:dyDescent="0.4">
      <c r="A19" s="252" t="s">
        <v>385</v>
      </c>
      <c r="B19" s="252"/>
      <c r="C19" s="252"/>
      <c r="D19" s="252"/>
      <c r="E19" s="252"/>
      <c r="F19" s="252"/>
      <c r="G19" s="252"/>
      <c r="H19" s="252"/>
      <c r="I19" s="252"/>
      <c r="J19" s="252"/>
      <c r="K19" s="252"/>
    </row>
  </sheetData>
  <mergeCells count="1">
    <mergeCell ref="A19:K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9D827-CD75-4EA1-BCA7-D3A507C3E03B}">
  <dimension ref="A1:L53"/>
  <sheetViews>
    <sheetView showGridLines="0" workbookViewId="0">
      <selection sqref="A1:XFD1048576"/>
    </sheetView>
  </sheetViews>
  <sheetFormatPr defaultColWidth="8.84375" defaultRowHeight="14.6" outlineLevelRow="1" outlineLevelCol="1" x14ac:dyDescent="0.4"/>
  <cols>
    <col min="1" max="1" width="31.53515625" style="29" customWidth="1"/>
    <col min="2" max="4" width="8.53515625" style="29" customWidth="1" outlineLevel="1"/>
    <col min="5" max="5" width="8.53515625" style="17" customWidth="1" outlineLevel="1"/>
    <col min="6" max="7" width="8.84375" style="17" customWidth="1" outlineLevel="1"/>
    <col min="8" max="16384" width="8.84375" style="17"/>
  </cols>
  <sheetData>
    <row r="1" spans="1:12" ht="16.95" customHeight="1" x14ac:dyDescent="0.4">
      <c r="A1" s="8" t="s">
        <v>81</v>
      </c>
      <c r="B1" s="16"/>
      <c r="C1" s="16"/>
      <c r="D1" s="16"/>
      <c r="E1" s="16"/>
      <c r="F1" s="16"/>
      <c r="G1" s="16"/>
      <c r="H1" s="16"/>
      <c r="I1" s="16"/>
      <c r="J1" s="16"/>
    </row>
    <row r="2" spans="1:12" ht="24" x14ac:dyDescent="0.4">
      <c r="A2" s="4" t="s">
        <v>82</v>
      </c>
      <c r="B2" s="18" t="s">
        <v>83</v>
      </c>
      <c r="C2" s="18" t="s">
        <v>84</v>
      </c>
      <c r="D2" s="18" t="s">
        <v>85</v>
      </c>
      <c r="E2" s="18" t="s">
        <v>86</v>
      </c>
      <c r="F2" s="18" t="s">
        <v>87</v>
      </c>
      <c r="G2" s="18" t="s">
        <v>88</v>
      </c>
      <c r="H2" s="18" t="s">
        <v>89</v>
      </c>
      <c r="I2" s="18" t="s">
        <v>90</v>
      </c>
      <c r="J2" s="18" t="s">
        <v>91</v>
      </c>
      <c r="K2" s="18" t="s">
        <v>92</v>
      </c>
      <c r="L2" s="18" t="s">
        <v>93</v>
      </c>
    </row>
    <row r="3" spans="1:12" hidden="1" x14ac:dyDescent="0.4">
      <c r="A3" s="4"/>
      <c r="B3" s="18" t="s">
        <v>94</v>
      </c>
      <c r="C3" s="18" t="s">
        <v>95</v>
      </c>
      <c r="D3" s="18" t="s">
        <v>96</v>
      </c>
      <c r="E3" s="18" t="s">
        <v>97</v>
      </c>
      <c r="F3" s="18" t="s">
        <v>98</v>
      </c>
      <c r="G3" s="18" t="s">
        <v>99</v>
      </c>
      <c r="H3" s="18"/>
      <c r="I3" s="18" t="s">
        <v>100</v>
      </c>
      <c r="J3" s="18" t="s">
        <v>101</v>
      </c>
      <c r="K3" s="18" t="s">
        <v>102</v>
      </c>
    </row>
    <row r="4" spans="1:12" ht="3" customHeigh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9.5" customHeight="1" x14ac:dyDescent="0.4">
      <c r="A5" s="19" t="s">
        <v>103</v>
      </c>
      <c r="B5" s="20">
        <v>1304.2756343450003</v>
      </c>
      <c r="C5" s="20">
        <v>1586.1043535607998</v>
      </c>
      <c r="D5" s="20">
        <v>1795.2880965403604</v>
      </c>
      <c r="E5" s="20">
        <v>1937.6638643569365</v>
      </c>
      <c r="F5" s="20">
        <v>2059.9469861559833</v>
      </c>
      <c r="G5" s="20">
        <v>2236.4158190675435</v>
      </c>
      <c r="H5" s="20">
        <v>2355.3043580019053</v>
      </c>
      <c r="I5" s="20">
        <v>2458.4322916845922</v>
      </c>
      <c r="J5" s="20">
        <v>2577.4084494207932</v>
      </c>
      <c r="K5" s="20">
        <v>2699.5545628627556</v>
      </c>
      <c r="L5" s="20">
        <v>2819.7099202547015</v>
      </c>
    </row>
    <row r="6" spans="1:12" ht="12.75" customHeight="1" x14ac:dyDescent="0.4">
      <c r="A6" s="21" t="s">
        <v>104</v>
      </c>
      <c r="B6" s="20">
        <v>1050.7</v>
      </c>
      <c r="C6" s="20">
        <v>1263.9000000000001</v>
      </c>
      <c r="D6" s="20">
        <v>1438.1000000000001</v>
      </c>
      <c r="E6" s="20">
        <v>1555.1130000000001</v>
      </c>
      <c r="F6" s="20">
        <v>1632.068</v>
      </c>
      <c r="G6" s="20">
        <v>1800.8827571414977</v>
      </c>
      <c r="H6" s="20">
        <v>1908.5864972860386</v>
      </c>
      <c r="I6" s="20">
        <v>2000.5406800778828</v>
      </c>
      <c r="J6" s="20">
        <v>2100.5009612554195</v>
      </c>
      <c r="K6" s="20">
        <v>2201.7650453348447</v>
      </c>
      <c r="L6" s="20">
        <v>2302.8676151886957</v>
      </c>
    </row>
    <row r="7" spans="1:12" ht="12.75" customHeight="1" x14ac:dyDescent="0.4">
      <c r="A7" s="22" t="s">
        <v>105</v>
      </c>
      <c r="B7" s="23">
        <v>572.5</v>
      </c>
      <c r="C7" s="23">
        <v>703.5</v>
      </c>
      <c r="D7" s="23">
        <v>812.2</v>
      </c>
      <c r="E7" s="23">
        <v>849.59199999999998</v>
      </c>
      <c r="F7" s="23">
        <v>920.15800000000002</v>
      </c>
      <c r="G7" s="23">
        <v>989.6</v>
      </c>
      <c r="H7" s="23">
        <v>1032.3</v>
      </c>
      <c r="I7" s="23">
        <v>1076.2</v>
      </c>
      <c r="J7" s="23">
        <v>1129.7</v>
      </c>
      <c r="K7" s="23">
        <v>1187.0999999999999</v>
      </c>
      <c r="L7" s="23">
        <v>1240.7</v>
      </c>
    </row>
    <row r="8" spans="1:12" ht="12.75" customHeight="1" x14ac:dyDescent="0.4">
      <c r="A8" s="22" t="s">
        <v>106</v>
      </c>
      <c r="B8" s="23">
        <v>9.1999999999999993</v>
      </c>
      <c r="C8" s="23">
        <v>10</v>
      </c>
      <c r="D8" s="23">
        <v>11.5</v>
      </c>
      <c r="E8" s="23">
        <v>11.882999999999999</v>
      </c>
      <c r="F8" s="23">
        <v>12.932</v>
      </c>
      <c r="G8" s="23">
        <v>14</v>
      </c>
      <c r="H8" s="23">
        <v>14.8</v>
      </c>
      <c r="I8" s="23">
        <v>15.6</v>
      </c>
      <c r="J8" s="23">
        <v>16.3</v>
      </c>
      <c r="K8" s="23">
        <v>17.100000000000001</v>
      </c>
      <c r="L8" s="23">
        <v>18</v>
      </c>
    </row>
    <row r="9" spans="1:12" ht="12.75" customHeight="1" x14ac:dyDescent="0.4">
      <c r="A9" s="22" t="s">
        <v>107</v>
      </c>
      <c r="B9" s="23">
        <v>76</v>
      </c>
      <c r="C9" s="23">
        <v>87</v>
      </c>
      <c r="D9" s="23">
        <v>95.1</v>
      </c>
      <c r="E9" s="23">
        <v>107.384</v>
      </c>
      <c r="F9" s="23">
        <v>116.065</v>
      </c>
      <c r="G9" s="23">
        <v>127.94560984620617</v>
      </c>
      <c r="H9" s="23">
        <v>134.29194701377418</v>
      </c>
      <c r="I9" s="23">
        <v>141.70626604881184</v>
      </c>
      <c r="J9" s="23">
        <v>148.11818687562186</v>
      </c>
      <c r="K9" s="23">
        <v>155.32520159555227</v>
      </c>
      <c r="L9" s="23">
        <v>162.66177535592067</v>
      </c>
    </row>
    <row r="10" spans="1:12" ht="12.75" customHeight="1" x14ac:dyDescent="0.4">
      <c r="A10" s="22" t="s">
        <v>108</v>
      </c>
      <c r="B10" s="23">
        <v>375.6</v>
      </c>
      <c r="C10" s="23">
        <v>443.2</v>
      </c>
      <c r="D10" s="23">
        <v>499</v>
      </c>
      <c r="E10" s="23">
        <v>563.452</v>
      </c>
      <c r="F10" s="23">
        <v>557.92499999999995</v>
      </c>
      <c r="G10" s="23">
        <v>642.13714729529147</v>
      </c>
      <c r="H10" s="23">
        <v>692.69455027226434</v>
      </c>
      <c r="I10" s="23">
        <v>731.13441402907097</v>
      </c>
      <c r="J10" s="23">
        <v>769.08277437979768</v>
      </c>
      <c r="K10" s="23">
        <v>803.83984373929275</v>
      </c>
      <c r="L10" s="23">
        <v>841.80583983277495</v>
      </c>
    </row>
    <row r="11" spans="1:12" ht="12.75" customHeight="1" x14ac:dyDescent="0.4">
      <c r="A11" s="22" t="s">
        <v>109</v>
      </c>
      <c r="B11" s="23">
        <v>4.0999999999999996</v>
      </c>
      <c r="C11" s="23">
        <v>6</v>
      </c>
      <c r="D11" s="23">
        <v>6.3</v>
      </c>
      <c r="E11" s="23">
        <v>6.6559999999999997</v>
      </c>
      <c r="F11" s="23">
        <v>7.6059999999999999</v>
      </c>
      <c r="G11" s="23">
        <v>7.9</v>
      </c>
      <c r="H11" s="23">
        <v>8.1999999999999993</v>
      </c>
      <c r="I11" s="23">
        <v>8.5</v>
      </c>
      <c r="J11" s="23">
        <v>8.8000000000000007</v>
      </c>
      <c r="K11" s="23">
        <v>9</v>
      </c>
      <c r="L11" s="23">
        <v>9.3000000000000007</v>
      </c>
    </row>
    <row r="12" spans="1:12" ht="12.75" customHeight="1" x14ac:dyDescent="0.4">
      <c r="A12" s="22" t="s">
        <v>110</v>
      </c>
      <c r="B12" s="23">
        <v>13.3</v>
      </c>
      <c r="C12" s="23">
        <v>14.2</v>
      </c>
      <c r="D12" s="23">
        <v>14</v>
      </c>
      <c r="E12" s="23">
        <v>16.146000000000001</v>
      </c>
      <c r="F12" s="23">
        <v>17.382000000000001</v>
      </c>
      <c r="G12" s="23">
        <v>19.3</v>
      </c>
      <c r="H12" s="23">
        <v>26.3</v>
      </c>
      <c r="I12" s="23">
        <v>27.4</v>
      </c>
      <c r="J12" s="23">
        <v>28.5</v>
      </c>
      <c r="K12" s="23">
        <v>29.4</v>
      </c>
      <c r="L12" s="23">
        <v>30.4</v>
      </c>
    </row>
    <row r="13" spans="1:12" ht="12.75" customHeight="1" x14ac:dyDescent="0.4">
      <c r="A13" s="21" t="s">
        <v>111</v>
      </c>
      <c r="B13" s="20">
        <v>97.4</v>
      </c>
      <c r="C13" s="20">
        <v>115.6</v>
      </c>
      <c r="D13" s="20">
        <v>130.9</v>
      </c>
      <c r="E13" s="20">
        <v>135.738</v>
      </c>
      <c r="F13" s="20">
        <v>153.86000000000001</v>
      </c>
      <c r="G13" s="20">
        <v>163.19999999999999</v>
      </c>
      <c r="H13" s="20">
        <v>171.3</v>
      </c>
      <c r="I13" s="20">
        <v>179.2</v>
      </c>
      <c r="J13" s="20">
        <v>187.9</v>
      </c>
      <c r="K13" s="20">
        <v>197</v>
      </c>
      <c r="L13" s="20">
        <v>206.8</v>
      </c>
    </row>
    <row r="14" spans="1:12" ht="12.75" customHeight="1" x14ac:dyDescent="0.4">
      <c r="A14" s="21" t="s">
        <v>112</v>
      </c>
      <c r="B14" s="20">
        <v>8.7825006600000002</v>
      </c>
      <c r="C14" s="20">
        <v>4.9600910000000002</v>
      </c>
      <c r="D14" s="20">
        <v>5.3594680039999991</v>
      </c>
      <c r="E14" s="20">
        <v>7.0932284209999992</v>
      </c>
      <c r="F14" s="20">
        <v>8.9</v>
      </c>
      <c r="G14" s="20">
        <v>4.6130518059333827</v>
      </c>
      <c r="H14" s="20">
        <v>5.4456245749797798</v>
      </c>
      <c r="I14" s="20">
        <v>5.6857565567438302</v>
      </c>
      <c r="J14" s="20">
        <v>5.715308221492319</v>
      </c>
      <c r="K14" s="20">
        <v>5.9421357355237392</v>
      </c>
      <c r="L14" s="20">
        <v>5.8621802148263615</v>
      </c>
    </row>
    <row r="15" spans="1:12" ht="12.75" hidden="1" customHeight="1" outlineLevel="1" x14ac:dyDescent="0.4">
      <c r="A15" s="22" t="s">
        <v>113</v>
      </c>
      <c r="B15" s="23">
        <v>3.9</v>
      </c>
      <c r="C15" s="23">
        <v>2.4</v>
      </c>
      <c r="D15" s="23">
        <v>0.6</v>
      </c>
      <c r="E15" s="23">
        <v>1.8</v>
      </c>
      <c r="F15" s="23">
        <v>3</v>
      </c>
      <c r="G15" s="23">
        <v>0.61046212945546174</v>
      </c>
      <c r="H15" s="23">
        <v>0.68490873060856683</v>
      </c>
      <c r="I15" s="23">
        <v>0.71468737106980906</v>
      </c>
      <c r="J15" s="23">
        <v>0.72957669130043001</v>
      </c>
      <c r="K15" s="23">
        <v>0.75935533176167191</v>
      </c>
      <c r="L15" s="23">
        <v>0.76679999187698256</v>
      </c>
    </row>
    <row r="16" spans="1:12" ht="12.75" hidden="1" customHeight="1" outlineLevel="1" x14ac:dyDescent="0.4">
      <c r="A16" s="22" t="s">
        <v>114</v>
      </c>
      <c r="B16" s="23">
        <v>4.4000000000000004</v>
      </c>
      <c r="C16" s="23">
        <v>3.6</v>
      </c>
      <c r="D16" s="23">
        <v>4.8</v>
      </c>
      <c r="E16" s="23">
        <v>5.6</v>
      </c>
      <c r="F16" s="23">
        <v>5.9</v>
      </c>
      <c r="G16" s="23">
        <v>4.0025896764779212</v>
      </c>
      <c r="H16" s="23">
        <v>4.7607158443712132</v>
      </c>
      <c r="I16" s="23">
        <v>4.971069185674021</v>
      </c>
      <c r="J16" s="23">
        <v>4.985731530191889</v>
      </c>
      <c r="K16" s="23">
        <v>5.1827804037620675</v>
      </c>
      <c r="L16" s="23">
        <v>5.0953802229493785</v>
      </c>
    </row>
    <row r="17" spans="1:12" ht="12.75" hidden="1" customHeight="1" outlineLevel="1" x14ac:dyDescent="0.4">
      <c r="A17" s="22" t="s">
        <v>115</v>
      </c>
      <c r="B17" s="23">
        <v>0.48250065999999997</v>
      </c>
      <c r="C17" s="23">
        <v>-1.0399090000000002</v>
      </c>
      <c r="D17" s="23">
        <v>-4.0531996000000001E-2</v>
      </c>
      <c r="E17" s="23">
        <v>-0.30677157899999996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</row>
    <row r="18" spans="1:12" ht="12.75" customHeight="1" collapsed="1" x14ac:dyDescent="0.4">
      <c r="A18" s="21" t="s">
        <v>116</v>
      </c>
      <c r="B18" s="20">
        <v>147.39313368500001</v>
      </c>
      <c r="C18" s="20">
        <v>201.64426256079997</v>
      </c>
      <c r="D18" s="20">
        <v>220.92862853635998</v>
      </c>
      <c r="E18" s="20">
        <v>239.71963593593637</v>
      </c>
      <c r="F18" s="20">
        <v>265.11898615598318</v>
      </c>
      <c r="G18" s="20">
        <v>267.72001012011219</v>
      </c>
      <c r="H18" s="20">
        <v>269.97223614088676</v>
      </c>
      <c r="I18" s="20">
        <v>273.00585504996587</v>
      </c>
      <c r="J18" s="20">
        <v>283.29217994388131</v>
      </c>
      <c r="K18" s="20">
        <v>294.84738179238735</v>
      </c>
      <c r="L18" s="20">
        <v>304.18012485117924</v>
      </c>
    </row>
    <row r="19" spans="1:12" ht="12.75" customHeight="1" x14ac:dyDescent="0.4">
      <c r="A19" s="22" t="s">
        <v>117</v>
      </c>
      <c r="B19" s="23">
        <v>51.253334123999998</v>
      </c>
      <c r="C19" s="23">
        <v>94.349091790999992</v>
      </c>
      <c r="D19" s="23">
        <v>107.50580959</v>
      </c>
      <c r="E19" s="23">
        <v>117.75178586599999</v>
      </c>
      <c r="F19" s="23">
        <v>139.119</v>
      </c>
      <c r="G19" s="23">
        <v>154.4298894135849</v>
      </c>
      <c r="H19" s="23">
        <v>146.84196805858866</v>
      </c>
      <c r="I19" s="23">
        <v>145.1934950366533</v>
      </c>
      <c r="J19" s="23">
        <v>151.17671699212562</v>
      </c>
      <c r="K19" s="23">
        <v>157.91372852743666</v>
      </c>
      <c r="L19" s="23">
        <v>161.80705033576092</v>
      </c>
    </row>
    <row r="20" spans="1:12" ht="12.75" customHeight="1" x14ac:dyDescent="0.4">
      <c r="A20" s="24" t="s">
        <v>118</v>
      </c>
      <c r="B20" s="23">
        <v>12.953334124000001</v>
      </c>
      <c r="C20" s="23">
        <v>26.249091790999998</v>
      </c>
      <c r="D20" s="23">
        <v>41.205809590000001</v>
      </c>
      <c r="E20" s="23">
        <v>35.205785865999999</v>
      </c>
      <c r="F20" s="23">
        <v>51.884</v>
      </c>
      <c r="G20" s="23">
        <v>60.640209373000005</v>
      </c>
      <c r="H20" s="23">
        <v>59.900595026070995</v>
      </c>
      <c r="I20" s="23">
        <v>57.353109901722775</v>
      </c>
      <c r="J20" s="23">
        <v>60.309437649265838</v>
      </c>
      <c r="K20" s="23">
        <v>64.069673590497487</v>
      </c>
      <c r="L20" s="23">
        <v>64.333915430259921</v>
      </c>
    </row>
    <row r="21" spans="1:12" ht="12.75" customHeight="1" x14ac:dyDescent="0.4">
      <c r="A21" s="24" t="s">
        <v>119</v>
      </c>
      <c r="B21" s="23">
        <v>20.7</v>
      </c>
      <c r="C21" s="23">
        <v>50.7</v>
      </c>
      <c r="D21" s="23">
        <v>45.8</v>
      </c>
      <c r="E21" s="23">
        <v>61.595999999999997</v>
      </c>
      <c r="F21" s="23">
        <v>61.110999999999997</v>
      </c>
      <c r="G21" s="23">
        <v>59.7</v>
      </c>
      <c r="H21" s="23">
        <v>49.6</v>
      </c>
      <c r="I21" s="23">
        <v>48.2</v>
      </c>
      <c r="J21" s="23">
        <v>49.9</v>
      </c>
      <c r="K21" s="23">
        <v>51.2</v>
      </c>
      <c r="L21" s="23">
        <v>53.6</v>
      </c>
    </row>
    <row r="22" spans="1:12" ht="12.75" customHeight="1" x14ac:dyDescent="0.4">
      <c r="A22" s="22" t="s">
        <v>120</v>
      </c>
      <c r="B22" s="23">
        <v>80.142270561000004</v>
      </c>
      <c r="C22" s="23">
        <v>93.507751769799995</v>
      </c>
      <c r="D22" s="23">
        <v>100.82088269635999</v>
      </c>
      <c r="E22" s="23">
        <v>110.45394802493635</v>
      </c>
      <c r="F22" s="23">
        <v>116.43739542618317</v>
      </c>
      <c r="G22" s="23">
        <v>102.72185048727667</v>
      </c>
      <c r="H22" s="23">
        <v>111.84196189764006</v>
      </c>
      <c r="I22" s="23">
        <v>116.00863463114743</v>
      </c>
      <c r="J22" s="23">
        <v>119.87995595537384</v>
      </c>
      <c r="K22" s="23">
        <v>124.16036558678057</v>
      </c>
      <c r="L22" s="23">
        <v>129.05449159679972</v>
      </c>
    </row>
    <row r="23" spans="1:12" ht="12.75" customHeight="1" x14ac:dyDescent="0.4">
      <c r="A23" s="22" t="s">
        <v>121</v>
      </c>
      <c r="B23" s="23">
        <v>15.997529</v>
      </c>
      <c r="C23" s="23">
        <v>13.787419</v>
      </c>
      <c r="D23" s="23">
        <v>12.601936250000003</v>
      </c>
      <c r="E23" s="23">
        <v>11.513902045000002</v>
      </c>
      <c r="F23" s="23">
        <v>9.5625907298000001</v>
      </c>
      <c r="G23" s="23">
        <v>10.568270219250644</v>
      </c>
      <c r="H23" s="23">
        <v>11.288306184658037</v>
      </c>
      <c r="I23" s="23">
        <v>11.803725382165169</v>
      </c>
      <c r="J23" s="23">
        <v>12.235506996381847</v>
      </c>
      <c r="K23" s="23">
        <v>12.773287678170121</v>
      </c>
      <c r="L23" s="23">
        <v>13.318582918618606</v>
      </c>
    </row>
    <row r="24" spans="1:12" ht="19.5" customHeight="1" x14ac:dyDescent="0.4">
      <c r="A24" s="19" t="s">
        <v>122</v>
      </c>
      <c r="B24" s="20">
        <v>1563.8763007540001</v>
      </c>
      <c r="C24" s="20">
        <v>1730.9979970929999</v>
      </c>
      <c r="D24" s="20">
        <v>1875.29643979036</v>
      </c>
      <c r="E24" s="20">
        <v>2016.101480058936</v>
      </c>
      <c r="F24" s="20">
        <v>2164.9332981044154</v>
      </c>
      <c r="G24" s="20">
        <v>2278.7462857068044</v>
      </c>
      <c r="H24" s="20">
        <v>2361.936693276175</v>
      </c>
      <c r="I24" s="20">
        <v>2454.2229199966009</v>
      </c>
      <c r="J24" s="20">
        <v>2561.4877108729002</v>
      </c>
      <c r="K24" s="20">
        <v>2675.080781338515</v>
      </c>
      <c r="L24" s="20">
        <v>2784.269218014108</v>
      </c>
    </row>
    <row r="25" spans="1:12" ht="12.75" customHeight="1" x14ac:dyDescent="0.4">
      <c r="A25" s="21" t="s">
        <v>123</v>
      </c>
      <c r="B25" s="20">
        <v>1519.812141071</v>
      </c>
      <c r="C25" s="20">
        <v>1682.477290501</v>
      </c>
      <c r="D25" s="20">
        <v>1822.91085040436</v>
      </c>
      <c r="E25" s="20">
        <v>1973.920055706936</v>
      </c>
      <c r="F25" s="20">
        <v>2119.9377198042553</v>
      </c>
      <c r="G25" s="20">
        <v>2213.0710535619287</v>
      </c>
      <c r="H25" s="20">
        <v>2293.6211099386837</v>
      </c>
      <c r="I25" s="20">
        <v>2384.9818649381668</v>
      </c>
      <c r="J25" s="20">
        <v>2485.6714065607521</v>
      </c>
      <c r="K25" s="20">
        <v>2588.9385912626249</v>
      </c>
      <c r="L25" s="20">
        <v>2688.9481083317282</v>
      </c>
    </row>
    <row r="26" spans="1:12" ht="12.75" customHeight="1" x14ac:dyDescent="0.4">
      <c r="A26" s="22" t="s">
        <v>124</v>
      </c>
      <c r="B26" s="23">
        <v>508.64758162000004</v>
      </c>
      <c r="C26" s="23">
        <v>563.9120246760001</v>
      </c>
      <c r="D26" s="23">
        <v>600.60312175000001</v>
      </c>
      <c r="E26" s="23">
        <v>642.15197532899992</v>
      </c>
      <c r="F26" s="23">
        <v>701.81057335532</v>
      </c>
      <c r="G26" s="23">
        <v>743.76791360763286</v>
      </c>
      <c r="H26" s="23">
        <v>777.64780160391524</v>
      </c>
      <c r="I26" s="23">
        <v>808.27881947832702</v>
      </c>
      <c r="J26" s="23">
        <v>835.72165148361819</v>
      </c>
      <c r="K26" s="23">
        <v>867.31792044810379</v>
      </c>
      <c r="L26" s="23">
        <v>906.75630429611192</v>
      </c>
    </row>
    <row r="27" spans="1:12" ht="12.75" customHeight="1" x14ac:dyDescent="0.4">
      <c r="A27" s="22" t="s">
        <v>125</v>
      </c>
      <c r="B27" s="23">
        <v>386.94217805199997</v>
      </c>
      <c r="C27" s="23">
        <v>429.42668650900004</v>
      </c>
      <c r="D27" s="23">
        <v>482.20564681836004</v>
      </c>
      <c r="E27" s="23">
        <v>535.1184533529364</v>
      </c>
      <c r="F27" s="23">
        <v>567.86742644893513</v>
      </c>
      <c r="G27" s="23">
        <v>574.8287850835685</v>
      </c>
      <c r="H27" s="23">
        <v>607.85296035911665</v>
      </c>
      <c r="I27" s="23">
        <v>641.86522521087591</v>
      </c>
      <c r="J27" s="23">
        <v>678.79602838179642</v>
      </c>
      <c r="K27" s="23">
        <v>713.37597412136779</v>
      </c>
      <c r="L27" s="23">
        <v>746.35284377972062</v>
      </c>
    </row>
    <row r="28" spans="1:12" ht="12.75" customHeight="1" x14ac:dyDescent="0.4">
      <c r="A28" s="22" t="s">
        <v>126</v>
      </c>
      <c r="B28" s="23">
        <v>98.5</v>
      </c>
      <c r="C28" s="23">
        <v>108.2</v>
      </c>
      <c r="D28" s="23">
        <v>119.9</v>
      </c>
      <c r="E28" s="23">
        <v>129.13399999999999</v>
      </c>
      <c r="F28" s="23">
        <v>137.02500000000001</v>
      </c>
      <c r="G28" s="23">
        <v>136.48726785512414</v>
      </c>
      <c r="H28" s="23">
        <v>140.17242408721251</v>
      </c>
      <c r="I28" s="23">
        <v>143.67673468939279</v>
      </c>
      <c r="J28" s="23">
        <v>147.26865305662758</v>
      </c>
      <c r="K28" s="23">
        <v>150.95036938304327</v>
      </c>
      <c r="L28" s="23">
        <v>154.72412861761933</v>
      </c>
    </row>
    <row r="29" spans="1:12" ht="12.75" customHeight="1" x14ac:dyDescent="0.4">
      <c r="A29" s="22" t="s">
        <v>127</v>
      </c>
      <c r="B29" s="23">
        <v>76.036101993999992</v>
      </c>
      <c r="C29" s="23">
        <v>146.69098331599997</v>
      </c>
      <c r="D29" s="23">
        <v>165.803509703</v>
      </c>
      <c r="E29" s="23">
        <v>154.05020236499999</v>
      </c>
      <c r="F29" s="23">
        <v>182.44199999999998</v>
      </c>
      <c r="G29" s="23">
        <v>177.94847738848574</v>
      </c>
      <c r="H29" s="23">
        <v>164.24230498726334</v>
      </c>
      <c r="I29" s="23">
        <v>172.04765633114255</v>
      </c>
      <c r="J29" s="23">
        <v>182.17668756257527</v>
      </c>
      <c r="K29" s="23">
        <v>187.89116927365657</v>
      </c>
      <c r="L29" s="23">
        <v>187.29901709813839</v>
      </c>
    </row>
    <row r="30" spans="1:12" ht="12.75" customHeight="1" x14ac:dyDescent="0.4">
      <c r="A30" s="22" t="s">
        <v>128</v>
      </c>
      <c r="B30" s="23">
        <v>53.28857988</v>
      </c>
      <c r="C30" s="23">
        <v>59.222020000000001</v>
      </c>
      <c r="D30" s="23">
        <v>64.97311400000001</v>
      </c>
      <c r="E30" s="23">
        <v>75.426000000000002</v>
      </c>
      <c r="F30" s="23">
        <v>68.094999999999999</v>
      </c>
      <c r="G30" s="23">
        <v>74.166445507713178</v>
      </c>
      <c r="H30" s="23">
        <v>76.137666255422701</v>
      </c>
      <c r="I30" s="23">
        <v>76.333470785038685</v>
      </c>
      <c r="J30" s="23">
        <v>78.175768913047236</v>
      </c>
      <c r="K30" s="23">
        <v>80.932818331348955</v>
      </c>
      <c r="L30" s="23">
        <v>83.949469020856483</v>
      </c>
    </row>
    <row r="31" spans="1:12" ht="12.75" customHeight="1" x14ac:dyDescent="0.4">
      <c r="A31" s="22" t="s">
        <v>112</v>
      </c>
      <c r="B31" s="23">
        <v>9.7294232650000012</v>
      </c>
      <c r="C31" s="23">
        <v>13.5</v>
      </c>
      <c r="D31" s="23">
        <v>20.553580133000001</v>
      </c>
      <c r="E31" s="23">
        <v>25.131884256999999</v>
      </c>
      <c r="F31" s="23">
        <v>15.3</v>
      </c>
      <c r="G31" s="23">
        <v>17.166600000000003</v>
      </c>
      <c r="H31" s="23">
        <v>18.0594869</v>
      </c>
      <c r="I31" s="23">
        <v>19.419432597499998</v>
      </c>
      <c r="J31" s="23">
        <v>19.904918412437503</v>
      </c>
      <c r="K31" s="23">
        <v>20.402541372748434</v>
      </c>
      <c r="L31" s="23">
        <v>20.912604907067145</v>
      </c>
    </row>
    <row r="32" spans="1:12" ht="12.75" hidden="1" customHeight="1" outlineLevel="1" x14ac:dyDescent="0.4">
      <c r="A32" s="24" t="s">
        <v>129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</row>
    <row r="33" spans="1:12" ht="12.75" hidden="1" customHeight="1" outlineLevel="1" x14ac:dyDescent="0.4">
      <c r="A33" s="24" t="s">
        <v>130</v>
      </c>
      <c r="B33" s="23">
        <v>9.3000000000000007</v>
      </c>
      <c r="C33" s="23">
        <v>13.5</v>
      </c>
      <c r="D33" s="23">
        <v>16.7</v>
      </c>
      <c r="E33" s="23">
        <v>16</v>
      </c>
      <c r="F33" s="23">
        <v>15.3</v>
      </c>
      <c r="G33" s="23">
        <v>17.166600000000003</v>
      </c>
      <c r="H33" s="23">
        <v>18.0594869</v>
      </c>
      <c r="I33" s="23">
        <v>19.419432597499998</v>
      </c>
      <c r="J33" s="23">
        <v>19.904918412437503</v>
      </c>
      <c r="K33" s="23">
        <v>20.402541372748434</v>
      </c>
      <c r="L33" s="23">
        <v>20.912604907067145</v>
      </c>
    </row>
    <row r="34" spans="1:12" ht="12.75" hidden="1" customHeight="1" outlineLevel="1" x14ac:dyDescent="0.4">
      <c r="A34" s="24" t="s">
        <v>131</v>
      </c>
      <c r="B34" s="23">
        <v>0.42942326499999994</v>
      </c>
      <c r="C34" s="23">
        <v>0</v>
      </c>
      <c r="D34" s="23">
        <v>3.8535801329999999</v>
      </c>
      <c r="E34" s="23">
        <v>9.1318842569999994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</row>
    <row r="35" spans="1:12" ht="12.75" customHeight="1" collapsed="1" x14ac:dyDescent="0.4">
      <c r="A35" s="22" t="s">
        <v>132</v>
      </c>
      <c r="B35" s="23">
        <v>306.60000000000002</v>
      </c>
      <c r="C35" s="23">
        <v>283.89999999999998</v>
      </c>
      <c r="D35" s="23">
        <v>293.5</v>
      </c>
      <c r="E35" s="23">
        <v>326.57900000000001</v>
      </c>
      <c r="F35" s="23">
        <v>358.56799999999998</v>
      </c>
      <c r="G35" s="23">
        <v>383.95102147099999</v>
      </c>
      <c r="H35" s="23">
        <v>416.63203900071699</v>
      </c>
      <c r="I35" s="23">
        <v>428.33381872573489</v>
      </c>
      <c r="J35" s="23">
        <v>446.15814294387826</v>
      </c>
      <c r="K35" s="23">
        <v>468.50557526747525</v>
      </c>
      <c r="L35" s="23">
        <v>492.77669339916213</v>
      </c>
    </row>
    <row r="36" spans="1:12" ht="12.75" customHeight="1" x14ac:dyDescent="0.4">
      <c r="A36" s="22" t="s">
        <v>133</v>
      </c>
      <c r="B36" s="23">
        <v>80.068276260000005</v>
      </c>
      <c r="C36" s="23">
        <v>77.625576000000009</v>
      </c>
      <c r="D36" s="23">
        <v>75.371877999999995</v>
      </c>
      <c r="E36" s="23">
        <v>86.328540403000005</v>
      </c>
      <c r="F36" s="23">
        <v>88.829719999999995</v>
      </c>
      <c r="G36" s="23">
        <v>104.75454264840418</v>
      </c>
      <c r="H36" s="23">
        <v>92.876426745035971</v>
      </c>
      <c r="I36" s="23">
        <v>95.026707120155066</v>
      </c>
      <c r="J36" s="23">
        <v>97.469555806771552</v>
      </c>
      <c r="K36" s="23">
        <v>99.562223064880953</v>
      </c>
      <c r="L36" s="23">
        <v>96.177047213052106</v>
      </c>
    </row>
    <row r="37" spans="1:12" ht="12.75" customHeight="1" x14ac:dyDescent="0.4">
      <c r="A37" s="21" t="s">
        <v>134</v>
      </c>
      <c r="B37" s="20">
        <v>44.064159682999986</v>
      </c>
      <c r="C37" s="20">
        <v>48.520706591999996</v>
      </c>
      <c r="D37" s="20">
        <v>52.385589385999992</v>
      </c>
      <c r="E37" s="20">
        <v>42.181424352000022</v>
      </c>
      <c r="F37" s="20">
        <v>44.995578300159991</v>
      </c>
      <c r="G37" s="20">
        <v>65.675232144875821</v>
      </c>
      <c r="H37" s="20">
        <v>68.315583337491262</v>
      </c>
      <c r="I37" s="20">
        <v>69.241055058434142</v>
      </c>
      <c r="J37" s="20">
        <v>75.816304312148134</v>
      </c>
      <c r="K37" s="20">
        <v>86.142190075890198</v>
      </c>
      <c r="L37" s="20">
        <v>95.321109682379813</v>
      </c>
    </row>
    <row r="38" spans="1:12" ht="12.75" customHeight="1" x14ac:dyDescent="0.4">
      <c r="A38" s="22" t="s">
        <v>135</v>
      </c>
      <c r="B38" s="23">
        <v>142.56415968299999</v>
      </c>
      <c r="C38" s="23">
        <v>156.720706592</v>
      </c>
      <c r="D38" s="23">
        <v>172.285589386</v>
      </c>
      <c r="E38" s="23">
        <v>171.31542435200001</v>
      </c>
      <c r="F38" s="23">
        <v>182.02057830016</v>
      </c>
      <c r="G38" s="23">
        <v>202.16249999999997</v>
      </c>
      <c r="H38" s="23">
        <v>208.48800742470377</v>
      </c>
      <c r="I38" s="23">
        <v>212.91778974782693</v>
      </c>
      <c r="J38" s="23">
        <v>223.08495736877572</v>
      </c>
      <c r="K38" s="23">
        <v>237.09255945893347</v>
      </c>
      <c r="L38" s="23">
        <v>250.04523829999914</v>
      </c>
    </row>
    <row r="39" spans="1:12" ht="12.75" customHeight="1" x14ac:dyDescent="0.4">
      <c r="A39" s="22" t="s">
        <v>136</v>
      </c>
      <c r="B39" s="23">
        <v>-98.5</v>
      </c>
      <c r="C39" s="23">
        <v>-108.2</v>
      </c>
      <c r="D39" s="23">
        <v>-119.9</v>
      </c>
      <c r="E39" s="23">
        <v>-129.13399999999999</v>
      </c>
      <c r="F39" s="23">
        <v>-137.02500000000001</v>
      </c>
      <c r="G39" s="23">
        <v>-136.48726785512414</v>
      </c>
      <c r="H39" s="23">
        <v>-140.17242408721251</v>
      </c>
      <c r="I39" s="23">
        <v>-143.67673468939279</v>
      </c>
      <c r="J39" s="23">
        <v>-147.26865305662758</v>
      </c>
      <c r="K39" s="23">
        <v>-150.95036938304327</v>
      </c>
      <c r="L39" s="23">
        <v>-154.72412861761933</v>
      </c>
    </row>
    <row r="40" spans="1:12" ht="19.5" customHeight="1" x14ac:dyDescent="0.4">
      <c r="A40" s="19" t="s">
        <v>137</v>
      </c>
      <c r="B40" s="20">
        <v>-196.51789853899982</v>
      </c>
      <c r="C40" s="20">
        <v>-24.451752007199957</v>
      </c>
      <c r="D40" s="20">
        <v>44.589356863000376</v>
      </c>
      <c r="E40" s="20">
        <v>40.406800797000415</v>
      </c>
      <c r="F40" s="20">
        <v>25.571688051567889</v>
      </c>
      <c r="G40" s="20">
        <v>74.977801376224761</v>
      </c>
      <c r="H40" s="20">
        <v>97.709374686922274</v>
      </c>
      <c r="I40" s="20">
        <v>118.90391811741119</v>
      </c>
      <c r="J40" s="20">
        <v>137.78798846120253</v>
      </c>
      <c r="K40" s="20">
        <v>148.29527720739952</v>
      </c>
      <c r="L40" s="20">
        <v>158.40580390847208</v>
      </c>
    </row>
    <row r="41" spans="1:12" ht="19.5" customHeight="1" x14ac:dyDescent="0.4">
      <c r="A41" s="19" t="s">
        <v>71</v>
      </c>
      <c r="B41" s="20">
        <v>-259.60066640899981</v>
      </c>
      <c r="C41" s="20">
        <v>-144.89364353220003</v>
      </c>
      <c r="D41" s="20">
        <v>-80.008343249999598</v>
      </c>
      <c r="E41" s="20">
        <v>-78.437615701999448</v>
      </c>
      <c r="F41" s="20">
        <v>-104.9863119484321</v>
      </c>
      <c r="G41" s="20">
        <v>-42.330466639260976</v>
      </c>
      <c r="H41" s="20">
        <v>-6.6323352742697352</v>
      </c>
      <c r="I41" s="20">
        <v>4.209371687991279</v>
      </c>
      <c r="J41" s="20">
        <v>15.920738547893052</v>
      </c>
      <c r="K41" s="20">
        <v>24.473781524240621</v>
      </c>
      <c r="L41" s="20">
        <v>35.440702240593509</v>
      </c>
    </row>
    <row r="42" spans="1:12" ht="19.5" customHeight="1" x14ac:dyDescent="0.4">
      <c r="A42" s="19" t="s">
        <v>138</v>
      </c>
      <c r="B42" s="20">
        <v>-80.7</v>
      </c>
      <c r="C42" s="20">
        <v>69.09999999999998</v>
      </c>
      <c r="D42" s="20">
        <v>55.899999999999991</v>
      </c>
      <c r="E42" s="20">
        <v>-140.23099999999999</v>
      </c>
      <c r="F42" s="20">
        <v>-27.565000000000005</v>
      </c>
      <c r="G42" s="20">
        <v>43.622340020014519</v>
      </c>
      <c r="H42" s="20">
        <v>114.91567431154806</v>
      </c>
      <c r="I42" s="20">
        <v>15.263250244558918</v>
      </c>
      <c r="J42" s="20">
        <v>116.48121248269685</v>
      </c>
      <c r="K42" s="20">
        <v>4.8975007945466604</v>
      </c>
      <c r="L42" s="20">
        <v>36.129553289153193</v>
      </c>
    </row>
    <row r="43" spans="1:12" ht="12.75" customHeight="1" x14ac:dyDescent="0.4">
      <c r="A43" s="25" t="s">
        <v>139</v>
      </c>
      <c r="B43" s="23">
        <v>9.3000000000000007</v>
      </c>
      <c r="C43" s="23">
        <v>-54.9</v>
      </c>
      <c r="D43" s="23">
        <v>-23.4</v>
      </c>
      <c r="E43" s="23">
        <v>44.962000000000003</v>
      </c>
      <c r="F43" s="23">
        <v>52.881</v>
      </c>
      <c r="G43" s="23">
        <v>-5.8557230547318397</v>
      </c>
      <c r="H43" s="23">
        <v>79.360174717402799</v>
      </c>
      <c r="I43" s="23">
        <v>-23.693993050239271</v>
      </c>
      <c r="J43" s="23">
        <v>85.944980734770795</v>
      </c>
      <c r="K43" s="23">
        <v>-23.363477284037984</v>
      </c>
      <c r="L43" s="23">
        <v>13.153825758604171</v>
      </c>
    </row>
    <row r="44" spans="1:12" ht="12.75" hidden="1" customHeight="1" outlineLevel="1" x14ac:dyDescent="0.4">
      <c r="A44" s="25" t="s">
        <v>140</v>
      </c>
      <c r="B44" s="23">
        <v>3.2</v>
      </c>
      <c r="C44" s="23">
        <v>-15</v>
      </c>
      <c r="D44" s="23">
        <v>-11</v>
      </c>
      <c r="E44" s="23">
        <v>-36.725999999999999</v>
      </c>
      <c r="F44" s="23">
        <v>-51.936999999999998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</row>
    <row r="45" spans="1:12" ht="12.75" customHeight="1" collapsed="1" x14ac:dyDescent="0.4">
      <c r="A45" s="25" t="s">
        <v>141</v>
      </c>
      <c r="B45" s="23">
        <v>-46.8</v>
      </c>
      <c r="C45" s="23">
        <v>21.3</v>
      </c>
      <c r="D45" s="23">
        <v>-102.5</v>
      </c>
      <c r="E45" s="23">
        <v>-10.512</v>
      </c>
      <c r="F45" s="23">
        <v>67.025999999999996</v>
      </c>
      <c r="G45" s="23">
        <v>24.871035969970656</v>
      </c>
      <c r="H45" s="23">
        <v>24.42535451047311</v>
      </c>
      <c r="I45" s="23">
        <v>24.865221372459157</v>
      </c>
      <c r="J45" s="23">
        <v>16.694351906770621</v>
      </c>
      <c r="K45" s="23">
        <v>13.524210704439884</v>
      </c>
      <c r="L45" s="23">
        <v>9.6548159720508853</v>
      </c>
    </row>
    <row r="46" spans="1:12" ht="12.75" customHeight="1" x14ac:dyDescent="0.4">
      <c r="A46" s="25" t="s">
        <v>142</v>
      </c>
      <c r="B46" s="23">
        <v>-55.6</v>
      </c>
      <c r="C46" s="23">
        <v>115.6</v>
      </c>
      <c r="D46" s="23">
        <v>20.2</v>
      </c>
      <c r="E46" s="23">
        <v>23.783000000000001</v>
      </c>
      <c r="F46" s="23">
        <v>-7.1470000000000002</v>
      </c>
      <c r="G46" s="23">
        <v>-0.81710907120638576</v>
      </c>
      <c r="H46" s="23">
        <v>-7.2580937563621033</v>
      </c>
      <c r="I46" s="23">
        <v>-2.5451812790087898</v>
      </c>
      <c r="J46" s="23">
        <v>-2.6228695812831573</v>
      </c>
      <c r="K46" s="23">
        <v>-2.9322922697516787</v>
      </c>
      <c r="L46" s="23">
        <v>-2.6748926396163086</v>
      </c>
    </row>
    <row r="47" spans="1:12" ht="12.75" customHeight="1" x14ac:dyDescent="0.4">
      <c r="A47" s="25" t="s">
        <v>143</v>
      </c>
      <c r="B47" s="23">
        <v>9.1999999999999993</v>
      </c>
      <c r="C47" s="23">
        <v>2.1</v>
      </c>
      <c r="D47" s="23">
        <v>172.6</v>
      </c>
      <c r="E47" s="23">
        <v>-161.738</v>
      </c>
      <c r="F47" s="23">
        <v>-88.388000000000005</v>
      </c>
      <c r="G47" s="23">
        <v>25.424136175982085</v>
      </c>
      <c r="H47" s="23">
        <v>18.388238840034248</v>
      </c>
      <c r="I47" s="23">
        <v>16.637203201347823</v>
      </c>
      <c r="J47" s="23">
        <v>16.464749422438587</v>
      </c>
      <c r="K47" s="23">
        <v>17.669059643896439</v>
      </c>
      <c r="L47" s="23">
        <v>15.995804198114449</v>
      </c>
    </row>
    <row r="48" spans="1:12" ht="19.5" customHeight="1" x14ac:dyDescent="0.4">
      <c r="A48" s="19" t="s">
        <v>144</v>
      </c>
      <c r="B48" s="20">
        <v>120.9</v>
      </c>
      <c r="C48" s="20">
        <v>80.699999999999989</v>
      </c>
      <c r="D48" s="20">
        <v>84.5</v>
      </c>
      <c r="E48" s="20">
        <v>65.786999999999978</v>
      </c>
      <c r="F48" s="20">
        <v>282.76300000000003</v>
      </c>
      <c r="G48" s="20">
        <v>85.924306659275828</v>
      </c>
      <c r="H48" s="20">
        <v>121.50915973675853</v>
      </c>
      <c r="I48" s="20">
        <v>11.049064089232417</v>
      </c>
      <c r="J48" s="20">
        <v>100.59598968235993</v>
      </c>
      <c r="K48" s="20">
        <v>-19.606035168221979</v>
      </c>
      <c r="L48" s="20">
        <v>0.73459950368128801</v>
      </c>
    </row>
    <row r="49" spans="1:12" ht="12.75" hidden="1" customHeight="1" outlineLevel="1" x14ac:dyDescent="0.4">
      <c r="A49" s="25" t="s">
        <v>145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1:12" ht="12.75" customHeight="1" collapsed="1" x14ac:dyDescent="0.4">
      <c r="A50" s="25" t="s">
        <v>146</v>
      </c>
      <c r="B50" s="23">
        <v>120.1</v>
      </c>
      <c r="C50" s="23">
        <v>27.599999999999994</v>
      </c>
      <c r="D50" s="23">
        <v>31.299999999999997</v>
      </c>
      <c r="E50" s="23">
        <v>108.1</v>
      </c>
      <c r="F50" s="23">
        <v>231.095</v>
      </c>
      <c r="G50" s="23">
        <v>108.06568186101083</v>
      </c>
      <c r="H50" s="23">
        <v>166.85880005428129</v>
      </c>
      <c r="I50" s="23">
        <v>51.380637521725532</v>
      </c>
      <c r="J50" s="23">
        <v>145.13405522759757</v>
      </c>
      <c r="K50" s="23">
        <v>30.667485615445855</v>
      </c>
      <c r="L50" s="23">
        <v>61.632978789844202</v>
      </c>
    </row>
    <row r="51" spans="1:12" ht="12.75" customHeight="1" x14ac:dyDescent="0.4">
      <c r="A51" s="25" t="s">
        <v>147</v>
      </c>
      <c r="B51" s="23">
        <v>3.4</v>
      </c>
      <c r="C51" s="23">
        <v>17.100000000000001</v>
      </c>
      <c r="D51" s="23">
        <v>28.4</v>
      </c>
      <c r="E51" s="23">
        <v>-19.204000000000001</v>
      </c>
      <c r="F51" s="23">
        <v>71.912000000000006</v>
      </c>
      <c r="G51" s="23">
        <v>3.8335103136254531</v>
      </c>
      <c r="H51" s="23">
        <v>-8.2976378699746078</v>
      </c>
      <c r="I51" s="23">
        <v>-11.769758197191976</v>
      </c>
      <c r="J51" s="23">
        <v>-13.755647786993478</v>
      </c>
      <c r="K51" s="23">
        <v>-15.697088910442744</v>
      </c>
      <c r="L51" s="23">
        <v>-17.64840819690275</v>
      </c>
    </row>
    <row r="52" spans="1:12" ht="12.75" customHeight="1" x14ac:dyDescent="0.4">
      <c r="A52" s="25" t="s">
        <v>148</v>
      </c>
      <c r="B52" s="23">
        <v>-2.6</v>
      </c>
      <c r="C52" s="23">
        <v>36</v>
      </c>
      <c r="D52" s="23">
        <v>24.8</v>
      </c>
      <c r="E52" s="23">
        <v>-23.109000000000002</v>
      </c>
      <c r="F52" s="23">
        <v>-20.244</v>
      </c>
      <c r="G52" s="23">
        <v>-25.974885515360462</v>
      </c>
      <c r="H52" s="23">
        <v>-37.052002447548141</v>
      </c>
      <c r="I52" s="23">
        <v>-28.56181523530114</v>
      </c>
      <c r="J52" s="23">
        <v>-30.782417758244165</v>
      </c>
      <c r="K52" s="23">
        <v>-34.57643187322509</v>
      </c>
      <c r="L52" s="23">
        <v>-43.249971089260164</v>
      </c>
    </row>
    <row r="53" spans="1:12" ht="3" customHeight="1" x14ac:dyDescent="0.4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83413-AE95-4EE6-BC2B-D52963604127}">
  <dimension ref="A1:AI56"/>
  <sheetViews>
    <sheetView showGridLines="0" workbookViewId="0">
      <selection sqref="A1:XFD1048576"/>
    </sheetView>
  </sheetViews>
  <sheetFormatPr defaultColWidth="8.921875" defaultRowHeight="14.6" outlineLevelRow="1" outlineLevelCol="1" x14ac:dyDescent="0.4"/>
  <cols>
    <col min="1" max="1" width="31.61328125" style="29" customWidth="1"/>
    <col min="2" max="24" width="8.69140625" style="29" customWidth="1" outlineLevel="1"/>
    <col min="25" max="27" width="8.61328125" style="29" customWidth="1" outlineLevel="1"/>
    <col min="28" max="28" width="8.61328125" style="17" customWidth="1" outlineLevel="1"/>
    <col min="29" max="30" width="8.921875" style="17" customWidth="1" outlineLevel="1"/>
    <col min="31" max="16384" width="8.921875" style="17"/>
  </cols>
  <sheetData>
    <row r="1" spans="1:35" ht="18.649999999999999" customHeight="1" x14ac:dyDescent="0.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5" ht="27.75" customHeight="1" x14ac:dyDescent="0.4">
      <c r="A2" s="4" t="s">
        <v>82</v>
      </c>
      <c r="B2" s="18">
        <v>1998</v>
      </c>
      <c r="C2" s="18">
        <v>1999</v>
      </c>
      <c r="D2" s="18">
        <v>2000</v>
      </c>
      <c r="E2" s="18">
        <v>2001</v>
      </c>
      <c r="F2" s="18">
        <v>2002</v>
      </c>
      <c r="G2" s="18">
        <v>2003</v>
      </c>
      <c r="H2" s="18">
        <v>2004</v>
      </c>
      <c r="I2" s="18">
        <v>2005</v>
      </c>
      <c r="J2" s="18">
        <v>2006</v>
      </c>
      <c r="K2" s="18">
        <v>2007</v>
      </c>
      <c r="L2" s="18">
        <v>2008</v>
      </c>
      <c r="M2" s="18">
        <v>2009</v>
      </c>
      <c r="N2" s="18">
        <v>2010</v>
      </c>
      <c r="O2" s="18">
        <v>2011</v>
      </c>
      <c r="P2" s="18">
        <v>2012</v>
      </c>
      <c r="Q2" s="18">
        <v>2013</v>
      </c>
      <c r="R2" s="18">
        <v>2014</v>
      </c>
      <c r="S2" s="18">
        <v>2015</v>
      </c>
      <c r="T2" s="18">
        <v>2016</v>
      </c>
      <c r="U2" s="18">
        <v>2017</v>
      </c>
      <c r="V2" s="18">
        <v>2018</v>
      </c>
      <c r="W2" s="18">
        <v>2019</v>
      </c>
      <c r="X2" s="18">
        <v>2020</v>
      </c>
      <c r="Y2" s="18">
        <v>2021</v>
      </c>
      <c r="Z2" s="18">
        <v>2022</v>
      </c>
      <c r="AA2" s="18">
        <v>2023</v>
      </c>
      <c r="AB2" s="18">
        <v>2024</v>
      </c>
      <c r="AC2" s="18" t="s">
        <v>388</v>
      </c>
      <c r="AD2" s="18" t="s">
        <v>88</v>
      </c>
      <c r="AE2" s="18" t="s">
        <v>89</v>
      </c>
      <c r="AF2" s="18" t="s">
        <v>90</v>
      </c>
      <c r="AG2" s="18" t="s">
        <v>91</v>
      </c>
      <c r="AH2" s="18" t="s">
        <v>92</v>
      </c>
      <c r="AI2" s="18" t="s">
        <v>93</v>
      </c>
    </row>
    <row r="3" spans="1:35" hidden="1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8" t="s">
        <v>94</v>
      </c>
      <c r="Z3" s="18" t="s">
        <v>95</v>
      </c>
      <c r="AA3" s="18" t="s">
        <v>96</v>
      </c>
      <c r="AB3" s="18" t="s">
        <v>97</v>
      </c>
      <c r="AC3" s="18" t="s">
        <v>98</v>
      </c>
      <c r="AD3" s="18" t="s">
        <v>99</v>
      </c>
      <c r="AE3" s="18"/>
      <c r="AF3" s="18" t="s">
        <v>100</v>
      </c>
      <c r="AG3" s="18" t="s">
        <v>101</v>
      </c>
      <c r="AH3" s="18" t="s">
        <v>102</v>
      </c>
      <c r="AI3" s="18" t="s">
        <v>149</v>
      </c>
    </row>
    <row r="4" spans="1:35" ht="3" customHeigh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5" ht="19.5" customHeight="1" x14ac:dyDescent="0.4">
      <c r="A5" s="19" t="s">
        <v>103</v>
      </c>
      <c r="B5" s="20">
        <v>182.81067003300001</v>
      </c>
      <c r="C5" s="20">
        <v>209.66146364700003</v>
      </c>
      <c r="D5" s="20">
        <v>226.67753756499999</v>
      </c>
      <c r="E5" s="20">
        <v>242.0966380261282</v>
      </c>
      <c r="F5" s="20">
        <v>254.00149872747681</v>
      </c>
      <c r="G5" s="20">
        <v>269.7244272675415</v>
      </c>
      <c r="H5" s="20">
        <v>308.02278310018903</v>
      </c>
      <c r="I5" s="20">
        <v>364.52178379419706</v>
      </c>
      <c r="J5" s="20">
        <v>414.99986831495522</v>
      </c>
      <c r="K5" s="20">
        <v>458.59630748586994</v>
      </c>
      <c r="L5" s="20">
        <v>479.3832399706979</v>
      </c>
      <c r="M5" s="20">
        <v>450.76365595676867</v>
      </c>
      <c r="N5" s="20">
        <v>475.49854250738406</v>
      </c>
      <c r="O5" s="20">
        <v>497.64882428139992</v>
      </c>
      <c r="P5" s="20">
        <v>546.06222051000009</v>
      </c>
      <c r="Q5" s="20">
        <v>585.20512194200001</v>
      </c>
      <c r="R5" s="20">
        <v>686.91873524400012</v>
      </c>
      <c r="S5" s="20">
        <v>693.01531542200007</v>
      </c>
      <c r="T5" s="20">
        <v>1149.8400857630002</v>
      </c>
      <c r="U5" s="20">
        <v>841.38922337199995</v>
      </c>
      <c r="V5" s="20">
        <v>886.3112913110001</v>
      </c>
      <c r="W5" s="20">
        <v>871.21115423600008</v>
      </c>
      <c r="X5" s="20">
        <v>827.0926305910001</v>
      </c>
      <c r="Y5" s="20">
        <v>901.17563434499993</v>
      </c>
      <c r="Z5" s="20">
        <v>1137.8043535608001</v>
      </c>
      <c r="AA5" s="20">
        <v>1285.9880965403599</v>
      </c>
      <c r="AB5" s="20">
        <v>1383.6578643569364</v>
      </c>
      <c r="AC5" s="20">
        <v>1456.841986155983</v>
      </c>
      <c r="AD5" s="20">
        <v>1598.6000000000001</v>
      </c>
      <c r="AE5" s="20">
        <v>1684.6</v>
      </c>
      <c r="AF5" s="20">
        <v>1753.9</v>
      </c>
      <c r="AG5" s="20">
        <v>1838.3</v>
      </c>
      <c r="AH5" s="20">
        <v>1924.0000000000002</v>
      </c>
      <c r="AI5" s="20">
        <v>2010.1999999999998</v>
      </c>
    </row>
    <row r="6" spans="1:35" ht="12.75" customHeight="1" x14ac:dyDescent="0.4">
      <c r="A6" s="21" t="s">
        <v>104</v>
      </c>
      <c r="B6" s="20">
        <v>139.40000000000003</v>
      </c>
      <c r="C6" s="20">
        <v>163.20000000000002</v>
      </c>
      <c r="D6" s="20">
        <v>175.5</v>
      </c>
      <c r="E6" s="20">
        <v>183.3</v>
      </c>
      <c r="F6" s="20">
        <v>193.7</v>
      </c>
      <c r="G6" s="20">
        <v>208.3</v>
      </c>
      <c r="H6" s="20">
        <v>241.2</v>
      </c>
      <c r="I6" s="20">
        <v>289.10000000000002</v>
      </c>
      <c r="J6" s="20">
        <v>329.6</v>
      </c>
      <c r="K6" s="20">
        <v>359.99999999999994</v>
      </c>
      <c r="L6" s="20">
        <v>362.3</v>
      </c>
      <c r="M6" s="20">
        <v>324.3</v>
      </c>
      <c r="N6" s="20">
        <v>340.1</v>
      </c>
      <c r="O6" s="20">
        <v>363.29999999999995</v>
      </c>
      <c r="P6" s="20">
        <v>396.8</v>
      </c>
      <c r="Q6" s="20">
        <v>426.6</v>
      </c>
      <c r="R6" s="20">
        <v>511.00000000000006</v>
      </c>
      <c r="S6" s="20">
        <v>524.29999999999995</v>
      </c>
      <c r="T6" s="20">
        <v>944.90000000000009</v>
      </c>
      <c r="U6" s="20">
        <v>632</v>
      </c>
      <c r="V6" s="20">
        <v>653.50000000000011</v>
      </c>
      <c r="W6" s="20">
        <v>663.7</v>
      </c>
      <c r="X6" s="20">
        <v>656.2</v>
      </c>
      <c r="Y6" s="20">
        <v>701.5</v>
      </c>
      <c r="Z6" s="20">
        <v>874.40000000000009</v>
      </c>
      <c r="AA6" s="20">
        <v>999.4</v>
      </c>
      <c r="AB6" s="20">
        <v>1075.175</v>
      </c>
      <c r="AC6" s="20">
        <v>1110.0519999999999</v>
      </c>
      <c r="AD6" s="20">
        <v>1243.2</v>
      </c>
      <c r="AE6" s="20">
        <v>1321.5</v>
      </c>
      <c r="AF6" s="20">
        <v>1383.3000000000002</v>
      </c>
      <c r="AG6" s="20">
        <v>1452.3999999999999</v>
      </c>
      <c r="AH6" s="20">
        <v>1521.1000000000001</v>
      </c>
      <c r="AI6" s="20">
        <v>1592.3</v>
      </c>
    </row>
    <row r="7" spans="1:35" ht="12.75" customHeight="1" x14ac:dyDescent="0.4">
      <c r="A7" s="22" t="s">
        <v>105</v>
      </c>
      <c r="B7" s="23">
        <v>39.700000000000003</v>
      </c>
      <c r="C7" s="23">
        <v>48.4</v>
      </c>
      <c r="D7" s="23">
        <v>55.5</v>
      </c>
      <c r="E7" s="23">
        <v>64.2</v>
      </c>
      <c r="F7" s="23">
        <v>66.5</v>
      </c>
      <c r="G7" s="23">
        <v>73.400000000000006</v>
      </c>
      <c r="H7" s="23">
        <v>83.5</v>
      </c>
      <c r="I7" s="23">
        <v>105.7</v>
      </c>
      <c r="J7" s="23">
        <v>128.1</v>
      </c>
      <c r="K7" s="23">
        <v>143.4</v>
      </c>
      <c r="L7" s="23">
        <v>157.5</v>
      </c>
      <c r="M7" s="23">
        <v>132.30000000000001</v>
      </c>
      <c r="N7" s="23">
        <v>132.9</v>
      </c>
      <c r="O7" s="23">
        <v>140.19999999999999</v>
      </c>
      <c r="P7" s="23">
        <v>148.1</v>
      </c>
      <c r="Q7" s="23">
        <v>168.4</v>
      </c>
      <c r="R7" s="23">
        <v>204.3</v>
      </c>
      <c r="S7" s="23">
        <v>210.5</v>
      </c>
      <c r="T7" s="23">
        <v>240.8</v>
      </c>
      <c r="U7" s="23">
        <v>274.60000000000002</v>
      </c>
      <c r="V7" s="23">
        <v>281</v>
      </c>
      <c r="W7" s="23">
        <v>288.8</v>
      </c>
      <c r="X7" s="23">
        <v>287.5</v>
      </c>
      <c r="Y7" s="23">
        <v>295.60000000000002</v>
      </c>
      <c r="Z7" s="23">
        <v>400.1</v>
      </c>
      <c r="AA7" s="23">
        <v>465.8</v>
      </c>
      <c r="AB7" s="23">
        <v>474.14699999999999</v>
      </c>
      <c r="AC7" s="23">
        <v>510.72</v>
      </c>
      <c r="AD7" s="23">
        <v>557.20000000000005</v>
      </c>
      <c r="AE7" s="23">
        <v>577.1</v>
      </c>
      <c r="AF7" s="23">
        <v>597.9</v>
      </c>
      <c r="AG7" s="23">
        <v>626.70000000000005</v>
      </c>
      <c r="AH7" s="23">
        <v>658.4</v>
      </c>
      <c r="AI7" s="23">
        <v>689.2</v>
      </c>
    </row>
    <row r="8" spans="1:35" ht="12.75" customHeight="1" x14ac:dyDescent="0.4">
      <c r="A8" s="22" t="s">
        <v>106</v>
      </c>
      <c r="B8" s="23">
        <v>0.1</v>
      </c>
      <c r="C8" s="23">
        <v>0.2</v>
      </c>
      <c r="D8" s="23">
        <v>0.2</v>
      </c>
      <c r="E8" s="23">
        <v>0.2</v>
      </c>
      <c r="F8" s="23">
        <v>0.2</v>
      </c>
      <c r="G8" s="23">
        <v>0.5</v>
      </c>
      <c r="H8" s="23">
        <v>0.5</v>
      </c>
      <c r="I8" s="23">
        <v>0.3</v>
      </c>
      <c r="J8" s="23">
        <v>0.4</v>
      </c>
      <c r="K8" s="23">
        <v>1.5</v>
      </c>
      <c r="L8" s="23">
        <v>2.2000000000000002</v>
      </c>
      <c r="M8" s="23">
        <v>2.5</v>
      </c>
      <c r="N8" s="23">
        <v>2.8</v>
      </c>
      <c r="O8" s="23">
        <v>2.9</v>
      </c>
      <c r="P8" s="23">
        <v>5.4</v>
      </c>
      <c r="Q8" s="23">
        <v>6.5</v>
      </c>
      <c r="R8" s="23">
        <v>7</v>
      </c>
      <c r="S8" s="23">
        <v>6.6</v>
      </c>
      <c r="T8" s="23">
        <v>7.4</v>
      </c>
      <c r="U8" s="23">
        <v>7.9</v>
      </c>
      <c r="V8" s="23">
        <v>8.5</v>
      </c>
      <c r="W8" s="23">
        <v>9.1</v>
      </c>
      <c r="X8" s="23">
        <v>9.1999999999999993</v>
      </c>
      <c r="Y8" s="23">
        <v>9.1999999999999993</v>
      </c>
      <c r="Z8" s="23">
        <v>10</v>
      </c>
      <c r="AA8" s="23">
        <v>11.5</v>
      </c>
      <c r="AB8" s="23">
        <v>11.882999999999999</v>
      </c>
      <c r="AC8" s="23">
        <v>12.932</v>
      </c>
      <c r="AD8" s="23">
        <v>14</v>
      </c>
      <c r="AE8" s="23">
        <v>14.8</v>
      </c>
      <c r="AF8" s="23">
        <v>15.6</v>
      </c>
      <c r="AG8" s="23">
        <v>16.3</v>
      </c>
      <c r="AH8" s="23">
        <v>17.100000000000001</v>
      </c>
      <c r="AI8" s="23">
        <v>18</v>
      </c>
    </row>
    <row r="9" spans="1:35" ht="12.75" customHeight="1" x14ac:dyDescent="0.4">
      <c r="A9" s="22" t="s">
        <v>107</v>
      </c>
      <c r="B9" s="23">
        <v>5</v>
      </c>
      <c r="C9" s="23">
        <v>5.4</v>
      </c>
      <c r="D9" s="23">
        <v>6.6</v>
      </c>
      <c r="E9" s="23">
        <v>7.4</v>
      </c>
      <c r="F9" s="23">
        <v>7.6</v>
      </c>
      <c r="G9" s="23">
        <v>4.7</v>
      </c>
      <c r="H9" s="23">
        <v>4.8</v>
      </c>
      <c r="I9" s="23">
        <v>4</v>
      </c>
      <c r="J9" s="23">
        <v>1.3</v>
      </c>
      <c r="K9" s="23">
        <v>2</v>
      </c>
      <c r="L9" s="23">
        <v>1.3</v>
      </c>
      <c r="M9" s="23">
        <v>2.1</v>
      </c>
      <c r="N9" s="23">
        <v>6.9</v>
      </c>
      <c r="O9" s="23">
        <v>8</v>
      </c>
      <c r="P9" s="23">
        <v>11.8</v>
      </c>
      <c r="Q9" s="23">
        <v>11.8</v>
      </c>
      <c r="R9" s="23">
        <v>13.7</v>
      </c>
      <c r="S9" s="23">
        <v>4.0999999999999996</v>
      </c>
      <c r="T9" s="23">
        <v>388.9</v>
      </c>
      <c r="U9" s="23">
        <v>5.7</v>
      </c>
      <c r="V9" s="23">
        <v>5.0999999999999996</v>
      </c>
      <c r="W9" s="23">
        <v>5.5</v>
      </c>
      <c r="X9" s="23">
        <v>9.9</v>
      </c>
      <c r="Y9" s="23">
        <v>9.3000000000000007</v>
      </c>
      <c r="Z9" s="23">
        <v>13.2</v>
      </c>
      <c r="AA9" s="23">
        <v>12.8</v>
      </c>
      <c r="AB9" s="23">
        <v>14.132</v>
      </c>
      <c r="AC9" s="23">
        <v>14.199</v>
      </c>
      <c r="AD9" s="23">
        <v>15.9</v>
      </c>
      <c r="AE9" s="23">
        <v>16</v>
      </c>
      <c r="AF9" s="23">
        <v>16.7</v>
      </c>
      <c r="AG9" s="23">
        <v>17.3</v>
      </c>
      <c r="AH9" s="23">
        <v>18</v>
      </c>
      <c r="AI9" s="23">
        <v>18.600000000000001</v>
      </c>
    </row>
    <row r="10" spans="1:35" ht="12.75" customHeight="1" x14ac:dyDescent="0.4">
      <c r="A10" s="22" t="s">
        <v>108</v>
      </c>
      <c r="B10" s="23">
        <v>91.5</v>
      </c>
      <c r="C10" s="23">
        <v>105.8</v>
      </c>
      <c r="D10" s="23">
        <v>109.5</v>
      </c>
      <c r="E10" s="23">
        <v>107.5</v>
      </c>
      <c r="F10" s="23">
        <v>115.7</v>
      </c>
      <c r="G10" s="23">
        <v>125.7</v>
      </c>
      <c r="H10" s="23">
        <v>147.9</v>
      </c>
      <c r="I10" s="23">
        <v>174.1</v>
      </c>
      <c r="J10" s="23">
        <v>193.7</v>
      </c>
      <c r="K10" s="23">
        <v>206</v>
      </c>
      <c r="L10" s="23">
        <v>193.3</v>
      </c>
      <c r="M10" s="23">
        <v>175.9</v>
      </c>
      <c r="N10" s="23">
        <v>185.5</v>
      </c>
      <c r="O10" s="23">
        <v>197.2</v>
      </c>
      <c r="P10" s="23">
        <v>213.8</v>
      </c>
      <c r="Q10" s="23">
        <v>223.1</v>
      </c>
      <c r="R10" s="23">
        <v>236.1</v>
      </c>
      <c r="S10" s="23">
        <v>259.7</v>
      </c>
      <c r="T10" s="23">
        <v>287.8</v>
      </c>
      <c r="U10" s="23">
        <v>323.5</v>
      </c>
      <c r="V10" s="23">
        <v>337.8</v>
      </c>
      <c r="W10" s="23">
        <v>338.3</v>
      </c>
      <c r="X10" s="23">
        <v>327.8</v>
      </c>
      <c r="Y10" s="23">
        <v>370</v>
      </c>
      <c r="Z10" s="23">
        <v>430.9</v>
      </c>
      <c r="AA10" s="23">
        <v>489</v>
      </c>
      <c r="AB10" s="23">
        <v>552.21100000000001</v>
      </c>
      <c r="AC10" s="23">
        <v>547.21299999999997</v>
      </c>
      <c r="AD10" s="23">
        <v>628.9</v>
      </c>
      <c r="AE10" s="23">
        <v>679.1</v>
      </c>
      <c r="AF10" s="23">
        <v>717.2</v>
      </c>
      <c r="AG10" s="23">
        <v>754.8</v>
      </c>
      <c r="AH10" s="23">
        <v>789.2</v>
      </c>
      <c r="AI10" s="23">
        <v>826.8</v>
      </c>
    </row>
    <row r="11" spans="1:35" ht="12.75" customHeight="1" x14ac:dyDescent="0.4">
      <c r="A11" s="22" t="s">
        <v>109</v>
      </c>
      <c r="B11" s="23">
        <v>2.2999999999999998</v>
      </c>
      <c r="C11" s="23">
        <v>2.5</v>
      </c>
      <c r="D11" s="23">
        <v>2.7</v>
      </c>
      <c r="E11" s="23">
        <v>3</v>
      </c>
      <c r="F11" s="23">
        <v>2.5</v>
      </c>
      <c r="G11" s="23">
        <v>2.7</v>
      </c>
      <c r="H11" s="23">
        <v>3.1</v>
      </c>
      <c r="I11" s="23">
        <v>3.5</v>
      </c>
      <c r="J11" s="23">
        <v>4.5999999999999996</v>
      </c>
      <c r="K11" s="23">
        <v>5.4</v>
      </c>
      <c r="L11" s="23">
        <v>5.9</v>
      </c>
      <c r="M11" s="23">
        <v>5.3</v>
      </c>
      <c r="N11" s="23">
        <v>6</v>
      </c>
      <c r="O11" s="23">
        <v>7.3</v>
      </c>
      <c r="P11" s="23">
        <v>7.7</v>
      </c>
      <c r="Q11" s="23">
        <v>5.8</v>
      </c>
      <c r="R11" s="23">
        <v>6.1</v>
      </c>
      <c r="S11" s="23">
        <v>5</v>
      </c>
      <c r="T11" s="23">
        <v>5.0999999999999996</v>
      </c>
      <c r="U11" s="23">
        <v>3.9</v>
      </c>
      <c r="V11" s="23">
        <v>4.0999999999999996</v>
      </c>
      <c r="W11" s="23">
        <v>3.4</v>
      </c>
      <c r="X11" s="23">
        <v>2.6</v>
      </c>
      <c r="Y11" s="23">
        <v>4.0999999999999996</v>
      </c>
      <c r="Z11" s="23">
        <v>6</v>
      </c>
      <c r="AA11" s="23">
        <v>6.3</v>
      </c>
      <c r="AB11" s="23">
        <v>6.6559999999999997</v>
      </c>
      <c r="AC11" s="23">
        <v>7.6059999999999999</v>
      </c>
      <c r="AD11" s="23">
        <v>7.9</v>
      </c>
      <c r="AE11" s="23">
        <v>8.1999999999999993</v>
      </c>
      <c r="AF11" s="23">
        <v>8.5</v>
      </c>
      <c r="AG11" s="23">
        <v>8.8000000000000007</v>
      </c>
      <c r="AH11" s="23">
        <v>9</v>
      </c>
      <c r="AI11" s="23">
        <v>9.3000000000000007</v>
      </c>
    </row>
    <row r="12" spans="1:35" ht="12.75" customHeight="1" x14ac:dyDescent="0.4">
      <c r="A12" s="22" t="s">
        <v>110</v>
      </c>
      <c r="B12" s="23">
        <v>0.8</v>
      </c>
      <c r="C12" s="23">
        <v>0.9</v>
      </c>
      <c r="D12" s="23">
        <v>1</v>
      </c>
      <c r="E12" s="23">
        <v>1</v>
      </c>
      <c r="F12" s="23">
        <v>1.2</v>
      </c>
      <c r="G12" s="23">
        <v>1.3</v>
      </c>
      <c r="H12" s="23">
        <v>1.4</v>
      </c>
      <c r="I12" s="23">
        <v>1.5</v>
      </c>
      <c r="J12" s="23">
        <v>1.5</v>
      </c>
      <c r="K12" s="23">
        <v>1.7</v>
      </c>
      <c r="L12" s="23">
        <v>2.1</v>
      </c>
      <c r="M12" s="23">
        <v>6.2</v>
      </c>
      <c r="N12" s="23">
        <v>6</v>
      </c>
      <c r="O12" s="23">
        <v>7.7</v>
      </c>
      <c r="P12" s="23">
        <v>10</v>
      </c>
      <c r="Q12" s="23">
        <v>11</v>
      </c>
      <c r="R12" s="23">
        <v>43.8</v>
      </c>
      <c r="S12" s="23">
        <v>38.4</v>
      </c>
      <c r="T12" s="23">
        <v>14.9</v>
      </c>
      <c r="U12" s="23">
        <v>16.399999999999999</v>
      </c>
      <c r="V12" s="23">
        <v>17</v>
      </c>
      <c r="W12" s="23">
        <v>18.600000000000001</v>
      </c>
      <c r="X12" s="23">
        <v>19.2</v>
      </c>
      <c r="Y12" s="23">
        <v>13.3</v>
      </c>
      <c r="Z12" s="23">
        <v>14.2</v>
      </c>
      <c r="AA12" s="23">
        <v>14</v>
      </c>
      <c r="AB12" s="23">
        <v>16.146000000000001</v>
      </c>
      <c r="AC12" s="23">
        <v>17.382000000000001</v>
      </c>
      <c r="AD12" s="23">
        <v>19.3</v>
      </c>
      <c r="AE12" s="23">
        <v>26.3</v>
      </c>
      <c r="AF12" s="23">
        <v>27.4</v>
      </c>
      <c r="AG12" s="23">
        <v>28.5</v>
      </c>
      <c r="AH12" s="23">
        <v>29.4</v>
      </c>
      <c r="AI12" s="23">
        <v>30.4</v>
      </c>
    </row>
    <row r="13" spans="1:35" ht="12.75" customHeight="1" x14ac:dyDescent="0.4">
      <c r="A13" s="21" t="s">
        <v>111</v>
      </c>
      <c r="B13" s="20">
        <v>16.100000000000001</v>
      </c>
      <c r="C13" s="20">
        <v>17.8</v>
      </c>
      <c r="D13" s="20">
        <v>19.7</v>
      </c>
      <c r="E13" s="20">
        <v>21.9</v>
      </c>
      <c r="F13" s="20">
        <v>23.4</v>
      </c>
      <c r="G13" s="20">
        <v>26.1</v>
      </c>
      <c r="H13" s="20">
        <v>28.4</v>
      </c>
      <c r="I13" s="20">
        <v>32.799999999999997</v>
      </c>
      <c r="J13" s="20">
        <v>38.4</v>
      </c>
      <c r="K13" s="20">
        <v>39.6</v>
      </c>
      <c r="L13" s="20">
        <v>41.6</v>
      </c>
      <c r="M13" s="20">
        <v>45.9</v>
      </c>
      <c r="N13" s="20">
        <v>63.6</v>
      </c>
      <c r="O13" s="20">
        <v>66.8</v>
      </c>
      <c r="P13" s="20">
        <v>64.900000000000006</v>
      </c>
      <c r="Q13" s="20">
        <v>69.900000000000006</v>
      </c>
      <c r="R13" s="20">
        <v>73.400000000000006</v>
      </c>
      <c r="S13" s="20">
        <v>79.7</v>
      </c>
      <c r="T13" s="20">
        <v>85.4</v>
      </c>
      <c r="U13" s="20">
        <v>89.6</v>
      </c>
      <c r="V13" s="20">
        <v>98.2</v>
      </c>
      <c r="W13" s="20">
        <v>97.4</v>
      </c>
      <c r="X13" s="20">
        <v>88.4</v>
      </c>
      <c r="Y13" s="20">
        <v>97.4</v>
      </c>
      <c r="Z13" s="20">
        <v>115.6</v>
      </c>
      <c r="AA13" s="20">
        <v>130.9</v>
      </c>
      <c r="AB13" s="20">
        <v>135.738</v>
      </c>
      <c r="AC13" s="20">
        <v>153.86000000000001</v>
      </c>
      <c r="AD13" s="20">
        <v>163.19999999999999</v>
      </c>
      <c r="AE13" s="20">
        <v>171.3</v>
      </c>
      <c r="AF13" s="20">
        <v>179.2</v>
      </c>
      <c r="AG13" s="20">
        <v>187.9</v>
      </c>
      <c r="AH13" s="20">
        <v>197</v>
      </c>
      <c r="AI13" s="20">
        <v>206.8</v>
      </c>
    </row>
    <row r="14" spans="1:35" ht="12.75" customHeight="1" x14ac:dyDescent="0.4">
      <c r="A14" s="21" t="s">
        <v>112</v>
      </c>
      <c r="B14" s="20">
        <v>0.7</v>
      </c>
      <c r="C14" s="20">
        <v>0.8</v>
      </c>
      <c r="D14" s="20">
        <v>1.1000000000000001</v>
      </c>
      <c r="E14" s="20">
        <v>1.4</v>
      </c>
      <c r="F14" s="20">
        <v>1.2999999999999998</v>
      </c>
      <c r="G14" s="20">
        <v>1.5</v>
      </c>
      <c r="H14" s="20">
        <v>1.7</v>
      </c>
      <c r="I14" s="20">
        <v>1.6</v>
      </c>
      <c r="J14" s="20">
        <v>2.0999999999999996</v>
      </c>
      <c r="K14" s="20">
        <v>1.8</v>
      </c>
      <c r="L14" s="20">
        <v>2.4</v>
      </c>
      <c r="M14" s="20">
        <v>8.1000000000000014</v>
      </c>
      <c r="N14" s="20">
        <v>8.3000000000000007</v>
      </c>
      <c r="O14" s="20">
        <v>9.505185891</v>
      </c>
      <c r="P14" s="20">
        <v>11.031579757999999</v>
      </c>
      <c r="Q14" s="20">
        <v>10.652897541000002</v>
      </c>
      <c r="R14" s="20">
        <v>10.437943711000001</v>
      </c>
      <c r="S14" s="20">
        <v>10.729812816999999</v>
      </c>
      <c r="T14" s="20">
        <v>11.920111438999999</v>
      </c>
      <c r="U14" s="20">
        <v>11.583828459999999</v>
      </c>
      <c r="V14" s="20">
        <v>14.994617257</v>
      </c>
      <c r="W14" s="20">
        <v>17.452424497999999</v>
      </c>
      <c r="X14" s="20">
        <v>10.110848000000001</v>
      </c>
      <c r="Y14" s="20">
        <v>12.28250066</v>
      </c>
      <c r="Z14" s="20">
        <v>9.2600909999999992</v>
      </c>
      <c r="AA14" s="20">
        <v>8.0594680039999993</v>
      </c>
      <c r="AB14" s="20">
        <v>10.863228421000001</v>
      </c>
      <c r="AC14" s="20">
        <v>12.519</v>
      </c>
      <c r="AD14" s="20">
        <v>8.1999999999999993</v>
      </c>
      <c r="AE14" s="20">
        <v>9.1999999999999993</v>
      </c>
      <c r="AF14" s="20">
        <v>9.6000000000000014</v>
      </c>
      <c r="AG14" s="20">
        <v>9.8000000000000007</v>
      </c>
      <c r="AH14" s="20">
        <v>10.199999999999999</v>
      </c>
      <c r="AI14" s="20">
        <v>10.3</v>
      </c>
    </row>
    <row r="15" spans="1:35" ht="12.75" hidden="1" customHeight="1" outlineLevel="1" x14ac:dyDescent="0.4">
      <c r="A15" s="22" t="s">
        <v>113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0.3</v>
      </c>
      <c r="P15" s="23">
        <v>0.8</v>
      </c>
      <c r="Q15" s="23">
        <v>0.1</v>
      </c>
      <c r="R15" s="23">
        <v>0.1</v>
      </c>
      <c r="S15" s="23">
        <v>0</v>
      </c>
      <c r="T15" s="23">
        <v>0</v>
      </c>
      <c r="U15" s="23">
        <v>0</v>
      </c>
      <c r="V15" s="23">
        <v>0</v>
      </c>
      <c r="W15" s="23">
        <v>0.3</v>
      </c>
      <c r="X15" s="23">
        <v>3</v>
      </c>
      <c r="Y15" s="23">
        <v>3.9</v>
      </c>
      <c r="Z15" s="23">
        <v>2.4</v>
      </c>
      <c r="AA15" s="23">
        <v>0.6</v>
      </c>
      <c r="AB15" s="23">
        <v>1.841</v>
      </c>
      <c r="AC15" s="23">
        <v>2.9550000000000001</v>
      </c>
      <c r="AD15" s="23">
        <v>0.61046212945546174</v>
      </c>
      <c r="AE15" s="23">
        <v>0.68490873060856683</v>
      </c>
      <c r="AF15" s="23">
        <v>0.71468737106980906</v>
      </c>
      <c r="AG15" s="23">
        <v>0.72957669130043001</v>
      </c>
      <c r="AH15" s="23">
        <v>0.75935533176167191</v>
      </c>
      <c r="AI15" s="23">
        <v>0.76679999187698256</v>
      </c>
    </row>
    <row r="16" spans="1:35" ht="12.75" hidden="1" customHeight="1" outlineLevel="1" x14ac:dyDescent="0.4">
      <c r="A16" s="22" t="s">
        <v>114</v>
      </c>
      <c r="B16" s="23">
        <v>0.4</v>
      </c>
      <c r="C16" s="23">
        <v>0.5</v>
      </c>
      <c r="D16" s="23">
        <v>0.6</v>
      </c>
      <c r="E16" s="23">
        <v>0.9</v>
      </c>
      <c r="F16" s="23">
        <v>0.7</v>
      </c>
      <c r="G16" s="23">
        <v>1</v>
      </c>
      <c r="H16" s="23">
        <v>1.2</v>
      </c>
      <c r="I16" s="23">
        <v>1.1000000000000001</v>
      </c>
      <c r="J16" s="23">
        <v>1.4</v>
      </c>
      <c r="K16" s="23">
        <v>1.1000000000000001</v>
      </c>
      <c r="L16" s="23">
        <v>1.5</v>
      </c>
      <c r="M16" s="23">
        <v>2.2000000000000002</v>
      </c>
      <c r="N16" s="23">
        <v>2.4</v>
      </c>
      <c r="O16" s="23">
        <v>2.6</v>
      </c>
      <c r="P16" s="23">
        <v>2.9</v>
      </c>
      <c r="Q16" s="23">
        <v>2.8</v>
      </c>
      <c r="R16" s="23">
        <v>2.5</v>
      </c>
      <c r="S16" s="23">
        <v>2.7</v>
      </c>
      <c r="T16" s="23">
        <v>3</v>
      </c>
      <c r="U16" s="23">
        <v>2.8</v>
      </c>
      <c r="V16" s="23">
        <v>4.5999999999999996</v>
      </c>
      <c r="W16" s="23">
        <v>5.6</v>
      </c>
      <c r="X16" s="23">
        <v>4.3</v>
      </c>
      <c r="Y16" s="23">
        <v>4.4000000000000004</v>
      </c>
      <c r="Z16" s="23">
        <v>3.6</v>
      </c>
      <c r="AA16" s="23">
        <v>4.8</v>
      </c>
      <c r="AB16" s="23">
        <v>5.5819999999999999</v>
      </c>
      <c r="AC16" s="23">
        <v>5.8949999999999996</v>
      </c>
      <c r="AD16" s="23">
        <v>4.0025896764779212</v>
      </c>
      <c r="AE16" s="23">
        <v>4.7607158443712132</v>
      </c>
      <c r="AF16" s="23">
        <v>4.971069185674021</v>
      </c>
      <c r="AG16" s="23">
        <v>4.985731530191889</v>
      </c>
      <c r="AH16" s="23">
        <v>5.1827804037620675</v>
      </c>
      <c r="AI16" s="23">
        <v>5.0953802229493785</v>
      </c>
    </row>
    <row r="17" spans="1:35" ht="12.75" hidden="1" customHeight="1" outlineLevel="1" x14ac:dyDescent="0.4">
      <c r="A17" s="22" t="s">
        <v>115</v>
      </c>
      <c r="B17" s="23">
        <v>0.3</v>
      </c>
      <c r="C17" s="23">
        <v>0.3</v>
      </c>
      <c r="D17" s="23">
        <v>0.5</v>
      </c>
      <c r="E17" s="23">
        <v>0.5</v>
      </c>
      <c r="F17" s="23">
        <v>0.6</v>
      </c>
      <c r="G17" s="23">
        <v>0.5</v>
      </c>
      <c r="H17" s="23">
        <v>0.5</v>
      </c>
      <c r="I17" s="23">
        <v>0.5</v>
      </c>
      <c r="J17" s="23">
        <v>0.7</v>
      </c>
      <c r="K17" s="23">
        <v>0.7</v>
      </c>
      <c r="L17" s="23">
        <v>0.9</v>
      </c>
      <c r="M17" s="23">
        <v>5.9</v>
      </c>
      <c r="N17" s="23">
        <v>5.9</v>
      </c>
      <c r="O17" s="23">
        <v>6.6051858909999996</v>
      </c>
      <c r="P17" s="23">
        <v>7.3315797580000002</v>
      </c>
      <c r="Q17" s="23">
        <v>7.7528975410000012</v>
      </c>
      <c r="R17" s="23">
        <v>7.8379437110000003</v>
      </c>
      <c r="S17" s="23">
        <v>8.0298128169999998</v>
      </c>
      <c r="T17" s="23">
        <v>8.9201114389999994</v>
      </c>
      <c r="U17" s="23">
        <v>8.7838284600000005</v>
      </c>
      <c r="V17" s="23">
        <v>10.394617257</v>
      </c>
      <c r="W17" s="23">
        <v>11.552424498000001</v>
      </c>
      <c r="X17" s="23">
        <v>2.810848</v>
      </c>
      <c r="Y17" s="23">
        <v>3.9825006599999999</v>
      </c>
      <c r="Z17" s="23">
        <v>3.2600909999999996</v>
      </c>
      <c r="AA17" s="23">
        <v>2.6594680040000003</v>
      </c>
      <c r="AB17" s="23">
        <v>3.440228421</v>
      </c>
      <c r="AC17" s="23">
        <v>3.669</v>
      </c>
      <c r="AD17" s="23">
        <v>3.5869481940666161</v>
      </c>
      <c r="AE17" s="23">
        <v>3.7543754250202186</v>
      </c>
      <c r="AF17" s="23">
        <v>3.9142434432561712</v>
      </c>
      <c r="AG17" s="23">
        <v>4.0846917785076817</v>
      </c>
      <c r="AH17" s="23">
        <v>4.2578642644762601</v>
      </c>
      <c r="AI17" s="23">
        <v>4.4378197851736392</v>
      </c>
    </row>
    <row r="18" spans="1:35" ht="12.75" customHeight="1" collapsed="1" x14ac:dyDescent="0.4">
      <c r="A18" s="21" t="s">
        <v>116</v>
      </c>
      <c r="B18" s="20">
        <v>26.610670032999998</v>
      </c>
      <c r="C18" s="20">
        <v>27.861463646999997</v>
      </c>
      <c r="D18" s="20">
        <v>30.377537565000004</v>
      </c>
      <c r="E18" s="20">
        <v>35.496638026128188</v>
      </c>
      <c r="F18" s="20">
        <v>35.601498727476802</v>
      </c>
      <c r="G18" s="20">
        <v>33.824427267541523</v>
      </c>
      <c r="H18" s="20">
        <v>36.722783100189091</v>
      </c>
      <c r="I18" s="20">
        <v>41.021783794196978</v>
      </c>
      <c r="J18" s="20">
        <v>44.899868314955185</v>
      </c>
      <c r="K18" s="20">
        <v>57.19630748586998</v>
      </c>
      <c r="L18" s="20">
        <v>73.083239970697875</v>
      </c>
      <c r="M18" s="20">
        <v>72.463655956768648</v>
      </c>
      <c r="N18" s="20">
        <v>63.498542507384002</v>
      </c>
      <c r="O18" s="20">
        <v>58.043638390399991</v>
      </c>
      <c r="P18" s="20">
        <v>73.330640751999994</v>
      </c>
      <c r="Q18" s="20">
        <v>78.052224400999989</v>
      </c>
      <c r="R18" s="20">
        <v>92.080791532999996</v>
      </c>
      <c r="S18" s="20">
        <v>78.285502604999991</v>
      </c>
      <c r="T18" s="20">
        <v>107.619974324</v>
      </c>
      <c r="U18" s="20">
        <v>108.205394912</v>
      </c>
      <c r="V18" s="20">
        <v>119.61667405400001</v>
      </c>
      <c r="W18" s="20">
        <v>92.658729738000005</v>
      </c>
      <c r="X18" s="20">
        <v>72.381782591000004</v>
      </c>
      <c r="Y18" s="20">
        <v>89.993133684999989</v>
      </c>
      <c r="Z18" s="20">
        <v>138.54426256080001</v>
      </c>
      <c r="AA18" s="20">
        <v>147.62862853636</v>
      </c>
      <c r="AB18" s="20">
        <v>161.88163593593637</v>
      </c>
      <c r="AC18" s="20">
        <v>180.41098615598321</v>
      </c>
      <c r="AD18" s="20">
        <v>184</v>
      </c>
      <c r="AE18" s="20">
        <v>182.59999999999997</v>
      </c>
      <c r="AF18" s="20">
        <v>181.79999999999998</v>
      </c>
      <c r="AG18" s="20">
        <v>188.20000000000005</v>
      </c>
      <c r="AH18" s="20">
        <v>195.7</v>
      </c>
      <c r="AI18" s="20">
        <v>200.79999999999998</v>
      </c>
    </row>
    <row r="19" spans="1:35" ht="12.75" customHeight="1" x14ac:dyDescent="0.4">
      <c r="A19" s="22" t="s">
        <v>117</v>
      </c>
      <c r="B19" s="23">
        <v>12.309916000000001</v>
      </c>
      <c r="C19" s="23">
        <v>12.740477999999996</v>
      </c>
      <c r="D19" s="23">
        <v>14.473056000000003</v>
      </c>
      <c r="E19" s="23">
        <v>16.882461999999997</v>
      </c>
      <c r="F19" s="23">
        <v>15.312476999999998</v>
      </c>
      <c r="G19" s="23">
        <v>12.912158999999996</v>
      </c>
      <c r="H19" s="23">
        <v>12.741387000000003</v>
      </c>
      <c r="I19" s="23">
        <v>16.576417999999997</v>
      </c>
      <c r="J19" s="23">
        <v>18.587409165000004</v>
      </c>
      <c r="K19" s="23">
        <v>29.349332259999997</v>
      </c>
      <c r="L19" s="23">
        <v>41.724591619999984</v>
      </c>
      <c r="M19" s="23">
        <v>43.684221542000003</v>
      </c>
      <c r="N19" s="23">
        <v>31.304247623000002</v>
      </c>
      <c r="O19" s="23">
        <v>23.713162846999992</v>
      </c>
      <c r="P19" s="23">
        <v>37.225966056000004</v>
      </c>
      <c r="Q19" s="23">
        <v>40.776163688999986</v>
      </c>
      <c r="R19" s="23">
        <v>53.005274021000005</v>
      </c>
      <c r="S19" s="23">
        <v>34.760039084999995</v>
      </c>
      <c r="T19" s="23">
        <v>61.11852795099999</v>
      </c>
      <c r="U19" s="23">
        <v>50.617418354999991</v>
      </c>
      <c r="V19" s="23">
        <v>55.311271671000007</v>
      </c>
      <c r="W19" s="23">
        <v>39.055794403</v>
      </c>
      <c r="X19" s="23">
        <v>29.726445300000002</v>
      </c>
      <c r="Y19" s="23">
        <v>35.853334123999993</v>
      </c>
      <c r="Z19" s="23">
        <v>76.549091791000009</v>
      </c>
      <c r="AA19" s="23">
        <v>84.405809590000004</v>
      </c>
      <c r="AB19" s="23">
        <v>95.129785866000006</v>
      </c>
      <c r="AC19" s="23">
        <v>114.55000000000001</v>
      </c>
      <c r="AD19" s="23">
        <v>129.30000000000001</v>
      </c>
      <c r="AE19" s="23">
        <v>120.6</v>
      </c>
      <c r="AF19" s="23">
        <v>117.8</v>
      </c>
      <c r="AG19" s="23">
        <v>122.6</v>
      </c>
      <c r="AH19" s="23">
        <v>128.1</v>
      </c>
      <c r="AI19" s="23">
        <v>130.69999999999999</v>
      </c>
    </row>
    <row r="20" spans="1:35" ht="12.75" customHeight="1" x14ac:dyDescent="0.4">
      <c r="A20" s="24" t="s">
        <v>118</v>
      </c>
      <c r="B20" s="23">
        <v>6.2099159999999998</v>
      </c>
      <c r="C20" s="23">
        <v>6.9404779999999988</v>
      </c>
      <c r="D20" s="23">
        <v>8.173055999999999</v>
      </c>
      <c r="E20" s="23">
        <v>11.282462000000002</v>
      </c>
      <c r="F20" s="23">
        <v>11.812476999999998</v>
      </c>
      <c r="G20" s="23">
        <v>8.3121590000000012</v>
      </c>
      <c r="H20" s="23">
        <v>7.441387000000006</v>
      </c>
      <c r="I20" s="23">
        <v>7.1764179999999982</v>
      </c>
      <c r="J20" s="23">
        <v>16.287409164999993</v>
      </c>
      <c r="K20" s="23">
        <v>23.049332259999986</v>
      </c>
      <c r="L20" s="23">
        <v>40.12459161999999</v>
      </c>
      <c r="M20" s="23">
        <v>41.184221542000003</v>
      </c>
      <c r="N20" s="23">
        <v>26.90424762300001</v>
      </c>
      <c r="O20" s="23">
        <v>17.613162846999998</v>
      </c>
      <c r="P20" s="23">
        <v>19.225966056000004</v>
      </c>
      <c r="Q20" s="23">
        <v>14.676163688999992</v>
      </c>
      <c r="R20" s="23">
        <v>16.905274020999997</v>
      </c>
      <c r="S20" s="23">
        <v>15.260039084999995</v>
      </c>
      <c r="T20" s="23">
        <v>18.11852795099999</v>
      </c>
      <c r="U20" s="23">
        <v>15.717418355</v>
      </c>
      <c r="V20" s="23">
        <v>15.711271671000013</v>
      </c>
      <c r="W20" s="23">
        <v>10.655794402999994</v>
      </c>
      <c r="X20" s="23">
        <v>12.726445299999995</v>
      </c>
      <c r="Y20" s="23">
        <v>9.653334123999997</v>
      </c>
      <c r="Z20" s="23">
        <v>22.549091790999995</v>
      </c>
      <c r="AA20" s="23">
        <v>35.305809589999996</v>
      </c>
      <c r="AB20" s="23">
        <v>29.735785866000001</v>
      </c>
      <c r="AC20" s="23">
        <v>46.9</v>
      </c>
      <c r="AD20" s="23">
        <v>54.7</v>
      </c>
      <c r="AE20" s="23">
        <v>53.8</v>
      </c>
      <c r="AF20" s="23">
        <v>51.1</v>
      </c>
      <c r="AG20" s="23">
        <v>53.9</v>
      </c>
      <c r="AH20" s="23">
        <v>57.5</v>
      </c>
      <c r="AI20" s="23">
        <v>57.6</v>
      </c>
    </row>
    <row r="21" spans="1:35" ht="12.75" customHeight="1" x14ac:dyDescent="0.4">
      <c r="A21" s="24" t="s">
        <v>119</v>
      </c>
      <c r="B21" s="23">
        <v>6</v>
      </c>
      <c r="C21" s="23">
        <v>5.8</v>
      </c>
      <c r="D21" s="23">
        <v>6.2</v>
      </c>
      <c r="E21" s="23">
        <v>5.5</v>
      </c>
      <c r="F21" s="23">
        <v>3.4</v>
      </c>
      <c r="G21" s="23">
        <v>4.4000000000000004</v>
      </c>
      <c r="H21" s="23">
        <v>4.5</v>
      </c>
      <c r="I21" s="23">
        <v>8.5</v>
      </c>
      <c r="J21" s="23">
        <v>1.7</v>
      </c>
      <c r="K21" s="23">
        <v>4.9000000000000004</v>
      </c>
      <c r="L21" s="23">
        <v>1.5</v>
      </c>
      <c r="M21" s="23">
        <v>1.5</v>
      </c>
      <c r="N21" s="23">
        <v>1.9</v>
      </c>
      <c r="O21" s="23">
        <v>2</v>
      </c>
      <c r="P21" s="23">
        <v>7</v>
      </c>
      <c r="Q21" s="23">
        <v>16.2</v>
      </c>
      <c r="R21" s="23">
        <v>27.8</v>
      </c>
      <c r="S21" s="23">
        <v>15.8</v>
      </c>
      <c r="T21" s="23">
        <v>34.299999999999997</v>
      </c>
      <c r="U21" s="23">
        <v>28.3</v>
      </c>
      <c r="V21" s="23">
        <v>27.8</v>
      </c>
      <c r="W21" s="23">
        <v>20.8</v>
      </c>
      <c r="X21" s="23">
        <v>11.2</v>
      </c>
      <c r="Y21" s="23">
        <v>16.100000000000001</v>
      </c>
      <c r="Z21" s="23">
        <v>44.8</v>
      </c>
      <c r="AA21" s="23">
        <v>37.799999999999997</v>
      </c>
      <c r="AB21" s="23">
        <v>54.7</v>
      </c>
      <c r="AC21" s="23">
        <v>52.4</v>
      </c>
      <c r="AD21" s="23">
        <v>59.7</v>
      </c>
      <c r="AE21" s="23">
        <v>49.6</v>
      </c>
      <c r="AF21" s="23">
        <v>48.2</v>
      </c>
      <c r="AG21" s="23">
        <v>49.9</v>
      </c>
      <c r="AH21" s="23">
        <v>51.2</v>
      </c>
      <c r="AI21" s="23">
        <v>53.6</v>
      </c>
    </row>
    <row r="22" spans="1:35" ht="12.75" customHeight="1" x14ac:dyDescent="0.4">
      <c r="A22" s="22" t="s">
        <v>120</v>
      </c>
      <c r="B22" s="23">
        <v>12.030186880999999</v>
      </c>
      <c r="C22" s="23">
        <v>12.715201647000001</v>
      </c>
      <c r="D22" s="23">
        <v>13.676481565</v>
      </c>
      <c r="E22" s="23">
        <v>15.907176026128193</v>
      </c>
      <c r="F22" s="23">
        <v>17.278021727476801</v>
      </c>
      <c r="G22" s="23">
        <v>17.979268267541528</v>
      </c>
      <c r="H22" s="23">
        <v>19.928396100189094</v>
      </c>
      <c r="I22" s="23">
        <v>21.498365794196975</v>
      </c>
      <c r="J22" s="23">
        <v>22.815459149955178</v>
      </c>
      <c r="K22" s="23">
        <v>23.221975225869979</v>
      </c>
      <c r="L22" s="23">
        <v>27.504648350697895</v>
      </c>
      <c r="M22" s="23">
        <v>24.18274241476864</v>
      </c>
      <c r="N22" s="23">
        <v>25.792544884384</v>
      </c>
      <c r="O22" s="23">
        <v>26.3598535434</v>
      </c>
      <c r="P22" s="23">
        <v>30.376670695999998</v>
      </c>
      <c r="Q22" s="23">
        <v>30.003320711999997</v>
      </c>
      <c r="R22" s="23">
        <v>32.252132511999996</v>
      </c>
      <c r="S22" s="23">
        <v>36.220558519999997</v>
      </c>
      <c r="T22" s="23">
        <v>37.769053372999998</v>
      </c>
      <c r="U22" s="23">
        <v>42.147226057000005</v>
      </c>
      <c r="V22" s="23">
        <v>41.238193383000002</v>
      </c>
      <c r="W22" s="23">
        <v>39.685356335000002</v>
      </c>
      <c r="X22" s="23">
        <v>32.749353290999998</v>
      </c>
      <c r="Y22" s="23">
        <v>40.342270560999999</v>
      </c>
      <c r="Z22" s="23">
        <v>50.207751769799998</v>
      </c>
      <c r="AA22" s="23">
        <v>53.020882696359998</v>
      </c>
      <c r="AB22" s="23">
        <v>57.452948024936362</v>
      </c>
      <c r="AC22" s="23">
        <v>58.881395426183175</v>
      </c>
      <c r="AD22" s="23">
        <v>46.6</v>
      </c>
      <c r="AE22" s="23">
        <v>53.3</v>
      </c>
      <c r="AF22" s="23">
        <v>54.9</v>
      </c>
      <c r="AG22" s="23">
        <v>56.2</v>
      </c>
      <c r="AH22" s="23">
        <v>57.8</v>
      </c>
      <c r="AI22" s="23">
        <v>59.9</v>
      </c>
    </row>
    <row r="23" spans="1:35" ht="12.75" customHeight="1" x14ac:dyDescent="0.4">
      <c r="A23" s="22" t="s">
        <v>121</v>
      </c>
      <c r="B23" s="23">
        <v>2.2705671519999999</v>
      </c>
      <c r="C23" s="23">
        <v>2.4057840000000001</v>
      </c>
      <c r="D23" s="23">
        <v>2.2279999999999998</v>
      </c>
      <c r="E23" s="23">
        <v>2.7069999999999999</v>
      </c>
      <c r="F23" s="23">
        <v>3.0110000000000001</v>
      </c>
      <c r="G23" s="23">
        <v>2.9329999999999998</v>
      </c>
      <c r="H23" s="23">
        <v>4.0529999999999999</v>
      </c>
      <c r="I23" s="23">
        <v>2.9470000000000001</v>
      </c>
      <c r="J23" s="23">
        <v>3.4969999999999999</v>
      </c>
      <c r="K23" s="23">
        <v>4.625</v>
      </c>
      <c r="L23" s="23">
        <v>3.8540000000000001</v>
      </c>
      <c r="M23" s="23">
        <v>4.596692</v>
      </c>
      <c r="N23" s="23">
        <v>6.4017499999999998</v>
      </c>
      <c r="O23" s="23">
        <v>7.9706219999999997</v>
      </c>
      <c r="P23" s="23">
        <v>5.7280039999999994</v>
      </c>
      <c r="Q23" s="23">
        <v>7.2727400000000006</v>
      </c>
      <c r="R23" s="23">
        <v>6.823385</v>
      </c>
      <c r="S23" s="23">
        <v>7.3049050000000006</v>
      </c>
      <c r="T23" s="23">
        <v>8.7323930000000001</v>
      </c>
      <c r="U23" s="23">
        <v>15.4407505</v>
      </c>
      <c r="V23" s="23">
        <v>23.067208999999998</v>
      </c>
      <c r="W23" s="23">
        <v>13.917579000000002</v>
      </c>
      <c r="X23" s="23">
        <v>9.9059840000000001</v>
      </c>
      <c r="Y23" s="23">
        <v>13.797529000000001</v>
      </c>
      <c r="Z23" s="23">
        <v>11.787419</v>
      </c>
      <c r="AA23" s="23">
        <v>10.201936250000003</v>
      </c>
      <c r="AB23" s="23">
        <v>9.2989020450000019</v>
      </c>
      <c r="AC23" s="23">
        <v>6.9795907297999999</v>
      </c>
      <c r="AD23" s="23">
        <v>8.0999999999999872</v>
      </c>
      <c r="AE23" s="23">
        <v>8.6999999999999744</v>
      </c>
      <c r="AF23" s="23">
        <v>9.0999999999999872</v>
      </c>
      <c r="AG23" s="23">
        <v>9.4000000000000199</v>
      </c>
      <c r="AH23" s="23">
        <v>9.7999999999999972</v>
      </c>
      <c r="AI23" s="23">
        <v>10.199999999999996</v>
      </c>
    </row>
    <row r="24" spans="1:35" ht="19.5" customHeight="1" x14ac:dyDescent="0.4">
      <c r="A24" s="19" t="s">
        <v>122</v>
      </c>
      <c r="B24" s="20">
        <v>182.09778369523886</v>
      </c>
      <c r="C24" s="20">
        <v>202.62719355769843</v>
      </c>
      <c r="D24" s="20">
        <v>217.57989369693263</v>
      </c>
      <c r="E24" s="20">
        <v>248.00575121778829</v>
      </c>
      <c r="F24" s="20">
        <v>266.98950149180882</v>
      </c>
      <c r="G24" s="20">
        <v>288.44031124030653</v>
      </c>
      <c r="H24" s="20">
        <v>302.10676848318906</v>
      </c>
      <c r="I24" s="20">
        <v>322.296214794197</v>
      </c>
      <c r="J24" s="20">
        <v>356.68048965395514</v>
      </c>
      <c r="K24" s="20">
        <v>410.86194445667002</v>
      </c>
      <c r="L24" s="20">
        <v>673.50273871600393</v>
      </c>
      <c r="M24" s="20">
        <v>579.06015989258617</v>
      </c>
      <c r="N24" s="20">
        <v>622.27196214918854</v>
      </c>
      <c r="O24" s="20">
        <v>620.87745015462099</v>
      </c>
      <c r="P24" s="20">
        <v>604.498411261</v>
      </c>
      <c r="Q24" s="20">
        <v>618.83917737800004</v>
      </c>
      <c r="R24" s="20">
        <v>670.52083410299997</v>
      </c>
      <c r="S24" s="20">
        <v>698.89670470199997</v>
      </c>
      <c r="T24" s="20">
        <v>848.13155157100005</v>
      </c>
      <c r="U24" s="20">
        <v>793.12007195800015</v>
      </c>
      <c r="V24" s="20">
        <v>855.56017823599996</v>
      </c>
      <c r="W24" s="20">
        <v>914.55062793900004</v>
      </c>
      <c r="X24" s="20">
        <v>1064.188622355</v>
      </c>
      <c r="Y24" s="20">
        <v>1136.7763007540002</v>
      </c>
      <c r="Z24" s="20">
        <v>1246.8979970929995</v>
      </c>
      <c r="AA24" s="20">
        <v>1331.3964397903603</v>
      </c>
      <c r="AB24" s="20">
        <v>1431.0754800589361</v>
      </c>
      <c r="AC24" s="20">
        <v>1540.6922981044152</v>
      </c>
      <c r="AD24" s="20">
        <v>1774.1440267216203</v>
      </c>
      <c r="AE24" s="20">
        <v>1683.5331140712419</v>
      </c>
      <c r="AF24" s="20">
        <v>1747.0497006518569</v>
      </c>
      <c r="AG24" s="20">
        <v>1822.0513594091969</v>
      </c>
      <c r="AH24" s="20">
        <v>1900.5263817948455</v>
      </c>
      <c r="AI24" s="20">
        <v>1975.7969058820697</v>
      </c>
    </row>
    <row r="25" spans="1:35" ht="12.75" customHeight="1" x14ac:dyDescent="0.4">
      <c r="A25" s="21" t="s">
        <v>123</v>
      </c>
      <c r="B25" s="20">
        <v>181.99778369523887</v>
      </c>
      <c r="C25" s="20">
        <v>199.22719355769843</v>
      </c>
      <c r="D25" s="20">
        <v>215.67989369693262</v>
      </c>
      <c r="E25" s="20">
        <v>246.4055472177883</v>
      </c>
      <c r="F25" s="20">
        <v>267.98950149180882</v>
      </c>
      <c r="G25" s="20">
        <v>286.74031124030654</v>
      </c>
      <c r="H25" s="20">
        <v>301.58701248318908</v>
      </c>
      <c r="I25" s="20">
        <v>325.50986679419697</v>
      </c>
      <c r="J25" s="20">
        <v>358.85847165395512</v>
      </c>
      <c r="K25" s="20">
        <v>408.30838917567002</v>
      </c>
      <c r="L25" s="20">
        <v>669.18030048700393</v>
      </c>
      <c r="M25" s="20">
        <v>578.35265340558612</v>
      </c>
      <c r="N25" s="20">
        <v>632.63727514918855</v>
      </c>
      <c r="O25" s="20">
        <v>610.77250015462096</v>
      </c>
      <c r="P25" s="20">
        <v>624.96282007100001</v>
      </c>
      <c r="Q25" s="20">
        <v>635.52267788900008</v>
      </c>
      <c r="R25" s="20">
        <v>683.10764403099995</v>
      </c>
      <c r="S25" s="20">
        <v>707.73731157399993</v>
      </c>
      <c r="T25" s="20">
        <v>858.77586770200003</v>
      </c>
      <c r="U25" s="20">
        <v>800.35271868700011</v>
      </c>
      <c r="V25" s="20">
        <v>844.56791356199994</v>
      </c>
      <c r="W25" s="20">
        <v>912.13062756900001</v>
      </c>
      <c r="X25" s="20">
        <v>1059.4379857389999</v>
      </c>
      <c r="Y25" s="20">
        <v>1119.0121410710001</v>
      </c>
      <c r="Z25" s="20">
        <v>1232.8772905009996</v>
      </c>
      <c r="AA25" s="20">
        <v>1324.6108504043602</v>
      </c>
      <c r="AB25" s="20">
        <v>1431.4520557069361</v>
      </c>
      <c r="AC25" s="20">
        <v>1540.0597198042551</v>
      </c>
      <c r="AD25" s="20">
        <v>1757.8286157871194</v>
      </c>
      <c r="AE25" s="20">
        <v>1667.8433721168055</v>
      </c>
      <c r="AF25" s="20">
        <v>1733.5857580110542</v>
      </c>
      <c r="AG25" s="20">
        <v>1805.7238764567228</v>
      </c>
      <c r="AH25" s="20">
        <v>1884.1580492693688</v>
      </c>
      <c r="AI25" s="20">
        <v>1954.7085147057658</v>
      </c>
    </row>
    <row r="26" spans="1:35" ht="12.75" customHeight="1" x14ac:dyDescent="0.4">
      <c r="A26" s="22" t="s">
        <v>124</v>
      </c>
      <c r="B26" s="23">
        <v>47.687792287110717</v>
      </c>
      <c r="C26" s="23">
        <v>50.909565913354456</v>
      </c>
      <c r="D26" s="23">
        <v>53.666250487663483</v>
      </c>
      <c r="E26" s="23">
        <v>61.483427750416958</v>
      </c>
      <c r="F26" s="23">
        <v>70.130048947071188</v>
      </c>
      <c r="G26" s="23">
        <v>75.602362791107097</v>
      </c>
      <c r="H26" s="23">
        <v>78.610811078680442</v>
      </c>
      <c r="I26" s="23">
        <v>84.875111961234467</v>
      </c>
      <c r="J26" s="23">
        <v>93.2022387630427</v>
      </c>
      <c r="K26" s="23">
        <v>100.20848069278684</v>
      </c>
      <c r="L26" s="23">
        <v>111.57467880089577</v>
      </c>
      <c r="M26" s="23">
        <v>112.6349677614585</v>
      </c>
      <c r="N26" s="23">
        <v>113.54231725602124</v>
      </c>
      <c r="O26" s="23">
        <v>113.89206065041515</v>
      </c>
      <c r="P26" s="23">
        <v>121.38031481235888</v>
      </c>
      <c r="Q26" s="23">
        <v>128.7613058760775</v>
      </c>
      <c r="R26" s="23">
        <v>136.10718409899999</v>
      </c>
      <c r="S26" s="23">
        <v>150.72098</v>
      </c>
      <c r="T26" s="23">
        <v>165.337494445</v>
      </c>
      <c r="U26" s="23">
        <v>184.39520757400001</v>
      </c>
      <c r="V26" s="23">
        <v>198.65748521699999</v>
      </c>
      <c r="W26" s="23">
        <v>214.23117118536979</v>
      </c>
      <c r="X26" s="23">
        <v>228.961669317</v>
      </c>
      <c r="Y26" s="23">
        <v>242.64758162000001</v>
      </c>
      <c r="Z26" s="23">
        <v>276.61202467599998</v>
      </c>
      <c r="AA26" s="23">
        <v>288.30312175</v>
      </c>
      <c r="AB26" s="23">
        <v>304.65297532900001</v>
      </c>
      <c r="AC26" s="23">
        <v>331.95157335532002</v>
      </c>
      <c r="AD26" s="23">
        <v>351.50240000000014</v>
      </c>
      <c r="AE26" s="23">
        <v>367.5034890102371</v>
      </c>
      <c r="AF26" s="23">
        <v>381.14211172805852</v>
      </c>
      <c r="AG26" s="23">
        <v>390.52458460837039</v>
      </c>
      <c r="AH26" s="23">
        <v>403.30266238247748</v>
      </c>
      <c r="AI26" s="23">
        <v>422.28797920119126</v>
      </c>
    </row>
    <row r="27" spans="1:35" ht="12.75" customHeight="1" x14ac:dyDescent="0.4">
      <c r="A27" s="22" t="s">
        <v>125</v>
      </c>
      <c r="B27" s="23">
        <v>24.877288827840133</v>
      </c>
      <c r="C27" s="23">
        <v>30.534680616343966</v>
      </c>
      <c r="D27" s="23">
        <v>36.615874209269165</v>
      </c>
      <c r="E27" s="23">
        <v>41.479538748371326</v>
      </c>
      <c r="F27" s="23">
        <v>45.783510919737651</v>
      </c>
      <c r="G27" s="23">
        <v>46.76466595819943</v>
      </c>
      <c r="H27" s="23">
        <v>52.069368019508659</v>
      </c>
      <c r="I27" s="23">
        <v>61.368047832962503</v>
      </c>
      <c r="J27" s="23">
        <v>71.138917446912473</v>
      </c>
      <c r="K27" s="23">
        <v>79.479123487083157</v>
      </c>
      <c r="L27" s="23">
        <v>93.673813323802136</v>
      </c>
      <c r="M27" s="23">
        <v>96.248377624310137</v>
      </c>
      <c r="N27" s="23">
        <v>97.707507994362771</v>
      </c>
      <c r="O27" s="23">
        <v>101.74675818998485</v>
      </c>
      <c r="P27" s="23">
        <v>104.69343074964112</v>
      </c>
      <c r="Q27" s="23">
        <v>102.50622985692249</v>
      </c>
      <c r="R27" s="23">
        <v>102.83060838300001</v>
      </c>
      <c r="S27" s="23">
        <v>109.11520516899999</v>
      </c>
      <c r="T27" s="23">
        <v>114.637122752</v>
      </c>
      <c r="U27" s="23">
        <v>122.91211744200001</v>
      </c>
      <c r="V27" s="23">
        <v>133.56552390300001</v>
      </c>
      <c r="W27" s="23">
        <v>141.33537778363024</v>
      </c>
      <c r="X27" s="23">
        <v>149.48772513500001</v>
      </c>
      <c r="Y27" s="23">
        <v>172.74217805199999</v>
      </c>
      <c r="Z27" s="23">
        <v>189.22668650900002</v>
      </c>
      <c r="AA27" s="23">
        <v>216.60564681836001</v>
      </c>
      <c r="AB27" s="23">
        <v>239.77745335293633</v>
      </c>
      <c r="AC27" s="23">
        <v>243.46442644893511</v>
      </c>
      <c r="AD27" s="23">
        <v>247.77189999999987</v>
      </c>
      <c r="AE27" s="23">
        <v>263.41284181505915</v>
      </c>
      <c r="AF27" s="23">
        <v>279.65557109216445</v>
      </c>
      <c r="AG27" s="23">
        <v>297.55497488930126</v>
      </c>
      <c r="AH27" s="23">
        <v>316.70056466210241</v>
      </c>
      <c r="AI27" s="23">
        <v>331.66423628309747</v>
      </c>
    </row>
    <row r="28" spans="1:35" ht="12.75" customHeight="1" x14ac:dyDescent="0.4">
      <c r="A28" s="22" t="s">
        <v>126</v>
      </c>
      <c r="B28" s="23">
        <v>16.3</v>
      </c>
      <c r="C28" s="23">
        <v>16.8</v>
      </c>
      <c r="D28" s="23">
        <v>17.600000000000001</v>
      </c>
      <c r="E28" s="23">
        <v>19.600000000000001</v>
      </c>
      <c r="F28" s="23">
        <v>21.9</v>
      </c>
      <c r="G28" s="23">
        <v>22.3</v>
      </c>
      <c r="H28" s="23">
        <v>23.1</v>
      </c>
      <c r="I28" s="23">
        <v>24.2</v>
      </c>
      <c r="J28" s="23">
        <v>26.5</v>
      </c>
      <c r="K28" s="23">
        <v>29.5</v>
      </c>
      <c r="L28" s="23">
        <v>35.9</v>
      </c>
      <c r="M28" s="23">
        <v>42.5</v>
      </c>
      <c r="N28" s="23">
        <v>44.8</v>
      </c>
      <c r="O28" s="23">
        <v>46.5</v>
      </c>
      <c r="P28" s="23">
        <v>48.4</v>
      </c>
      <c r="Q28" s="23">
        <v>49.1</v>
      </c>
      <c r="R28" s="23">
        <v>49.4</v>
      </c>
      <c r="S28" s="23">
        <v>51.3</v>
      </c>
      <c r="T28" s="23">
        <v>52.7</v>
      </c>
      <c r="U28" s="23">
        <v>53.5</v>
      </c>
      <c r="V28" s="23">
        <v>56.8</v>
      </c>
      <c r="W28" s="23">
        <v>61.6</v>
      </c>
      <c r="X28" s="23">
        <v>66.400000000000006</v>
      </c>
      <c r="Y28" s="23">
        <v>71.900000000000006</v>
      </c>
      <c r="Z28" s="23">
        <v>79</v>
      </c>
      <c r="AA28" s="23">
        <v>87.5</v>
      </c>
      <c r="AB28" s="23">
        <v>94.215999999999994</v>
      </c>
      <c r="AC28" s="23">
        <v>99.972999999999999</v>
      </c>
      <c r="AD28" s="23">
        <v>98.562089065499023</v>
      </c>
      <c r="AE28" s="23">
        <v>101.22326547026749</v>
      </c>
      <c r="AF28" s="23">
        <v>103.75384710702417</v>
      </c>
      <c r="AG28" s="23">
        <v>106.34769328469976</v>
      </c>
      <c r="AH28" s="23">
        <v>109.00638561681725</v>
      </c>
      <c r="AI28" s="23">
        <v>111.73154525723767</v>
      </c>
    </row>
    <row r="29" spans="1:35" ht="12.75" customHeight="1" x14ac:dyDescent="0.4">
      <c r="A29" s="22" t="s">
        <v>127</v>
      </c>
      <c r="B29" s="23">
        <v>18.733881614287998</v>
      </c>
      <c r="C29" s="23">
        <v>18.681757028000003</v>
      </c>
      <c r="D29" s="23">
        <v>18.260513999999997</v>
      </c>
      <c r="E29" s="23">
        <v>21.888357999999997</v>
      </c>
      <c r="F29" s="23">
        <v>20.210355999999997</v>
      </c>
      <c r="G29" s="23">
        <v>18.644119000000003</v>
      </c>
      <c r="H29" s="23">
        <v>18.209071000000002</v>
      </c>
      <c r="I29" s="23">
        <v>12.735849000000002</v>
      </c>
      <c r="J29" s="23">
        <v>11.406755003999997</v>
      </c>
      <c r="K29" s="23">
        <v>18.275227259999994</v>
      </c>
      <c r="L29" s="23">
        <v>31.745588620000007</v>
      </c>
      <c r="M29" s="23">
        <v>89.368118669999987</v>
      </c>
      <c r="N29" s="23">
        <v>71.024163399999992</v>
      </c>
      <c r="O29" s="23">
        <v>63.089427067999992</v>
      </c>
      <c r="P29" s="23">
        <v>76.194675558</v>
      </c>
      <c r="Q29" s="23">
        <v>80.318781708000003</v>
      </c>
      <c r="R29" s="23">
        <v>87.621220555000008</v>
      </c>
      <c r="S29" s="23">
        <v>92.718112259999998</v>
      </c>
      <c r="T29" s="23">
        <v>86.639987361999999</v>
      </c>
      <c r="U29" s="23">
        <v>90.283186583999992</v>
      </c>
      <c r="V29" s="23">
        <v>68.496156373000005</v>
      </c>
      <c r="W29" s="23">
        <v>64.418379017999996</v>
      </c>
      <c r="X29" s="23">
        <v>57.568752531999998</v>
      </c>
      <c r="Y29" s="23">
        <v>59.136101994000001</v>
      </c>
      <c r="Z29" s="23">
        <v>115.490983316</v>
      </c>
      <c r="AA29" s="23">
        <v>130.60350970299999</v>
      </c>
      <c r="AB29" s="23">
        <v>124.374202365</v>
      </c>
      <c r="AC29" s="23">
        <v>154.315</v>
      </c>
      <c r="AD29" s="23">
        <v>150.73051336081005</v>
      </c>
      <c r="AE29" s="23">
        <v>143.45402809530125</v>
      </c>
      <c r="AF29" s="23">
        <v>151.75792682776688</v>
      </c>
      <c r="AG29" s="23">
        <v>161.53673140226414</v>
      </c>
      <c r="AH29" s="23">
        <v>166.92334869527653</v>
      </c>
      <c r="AI29" s="23">
        <v>166.01294173921826</v>
      </c>
    </row>
    <row r="30" spans="1:35" ht="12.75" customHeight="1" x14ac:dyDescent="0.4">
      <c r="A30" s="24" t="s">
        <v>150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>
        <v>97.830513360810045</v>
      </c>
      <c r="AE30" s="23">
        <v>100.85402809530126</v>
      </c>
      <c r="AF30" s="23">
        <v>109.85792682776687</v>
      </c>
      <c r="AG30" s="23">
        <v>120.73673140226414</v>
      </c>
      <c r="AH30" s="23">
        <v>129.32334869527654</v>
      </c>
      <c r="AI30" s="23">
        <v>130.31294173921827</v>
      </c>
    </row>
    <row r="31" spans="1:35" ht="12.75" customHeight="1" x14ac:dyDescent="0.4">
      <c r="A31" s="24" t="s">
        <v>151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>
        <v>33.9</v>
      </c>
      <c r="AE31" s="23">
        <v>23.7</v>
      </c>
      <c r="AF31" s="23">
        <v>23.3</v>
      </c>
      <c r="AG31" s="23">
        <v>22.5</v>
      </c>
      <c r="AH31" s="23">
        <v>19.7</v>
      </c>
      <c r="AI31" s="23">
        <v>18.2</v>
      </c>
    </row>
    <row r="32" spans="1:35" ht="12.75" customHeight="1" x14ac:dyDescent="0.4">
      <c r="A32" s="30" t="s">
        <v>152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>
        <v>19</v>
      </c>
      <c r="AE32" s="23">
        <v>18.899999999999999</v>
      </c>
      <c r="AF32" s="23">
        <v>18.600000000000001</v>
      </c>
      <c r="AG32" s="23">
        <v>18.3</v>
      </c>
      <c r="AH32" s="23">
        <v>17.899999999999999</v>
      </c>
      <c r="AI32" s="23">
        <v>17.5</v>
      </c>
    </row>
    <row r="33" spans="1:35" ht="12.75" customHeight="1" x14ac:dyDescent="0.4">
      <c r="A33" s="22" t="s">
        <v>128</v>
      </c>
      <c r="B33" s="23">
        <v>8.7408930000000016</v>
      </c>
      <c r="C33" s="23">
        <v>9.9675159999999998</v>
      </c>
      <c r="D33" s="23">
        <v>10.411123999999999</v>
      </c>
      <c r="E33" s="23">
        <v>12.208192798000001</v>
      </c>
      <c r="F33" s="23">
        <v>13.150996624999999</v>
      </c>
      <c r="G33" s="23">
        <v>14.128139491000001</v>
      </c>
      <c r="H33" s="23">
        <v>14.890839999999999</v>
      </c>
      <c r="I33" s="23">
        <v>18.158324999999998</v>
      </c>
      <c r="J33" s="23">
        <v>17.315964999999998</v>
      </c>
      <c r="K33" s="23">
        <v>19.84901</v>
      </c>
      <c r="L33" s="23">
        <v>23.484217349999998</v>
      </c>
      <c r="M33" s="23">
        <v>24.738600650000002</v>
      </c>
      <c r="N33" s="23">
        <v>24.227637349999998</v>
      </c>
      <c r="O33" s="23">
        <v>24.504550999999999</v>
      </c>
      <c r="P33" s="23">
        <v>25.211870999999999</v>
      </c>
      <c r="Q33" s="23">
        <v>25.673352000000001</v>
      </c>
      <c r="R33" s="23">
        <v>25.06955</v>
      </c>
      <c r="S33" s="23">
        <v>25.308038</v>
      </c>
      <c r="T33" s="23">
        <v>29.135417</v>
      </c>
      <c r="U33" s="23">
        <v>30.113036000000001</v>
      </c>
      <c r="V33" s="23">
        <v>31.898707000000002</v>
      </c>
      <c r="W33" s="23">
        <v>33.661601631000003</v>
      </c>
      <c r="X33" s="23">
        <v>52.262893703000003</v>
      </c>
      <c r="Y33" s="23">
        <v>50.488579880000003</v>
      </c>
      <c r="Z33" s="23">
        <v>55.822020000000002</v>
      </c>
      <c r="AA33" s="23">
        <v>61.373114000000001</v>
      </c>
      <c r="AB33" s="23">
        <v>71.655000000000001</v>
      </c>
      <c r="AC33" s="23">
        <v>64.111999999999995</v>
      </c>
      <c r="AD33" s="23">
        <v>69.935700000000026</v>
      </c>
      <c r="AE33" s="23">
        <v>71.702060555000017</v>
      </c>
      <c r="AF33" s="23">
        <v>71.682819041875035</v>
      </c>
      <c r="AG33" s="23">
        <v>73.304069261459418</v>
      </c>
      <c r="AH33" s="23">
        <v>75.829333369185264</v>
      </c>
      <c r="AI33" s="23">
        <v>78.602939776655688</v>
      </c>
    </row>
    <row r="34" spans="1:35" ht="12.75" customHeight="1" x14ac:dyDescent="0.4">
      <c r="A34" s="22" t="s">
        <v>112</v>
      </c>
      <c r="B34" s="23">
        <v>46.4</v>
      </c>
      <c r="C34" s="23">
        <v>51.5</v>
      </c>
      <c r="D34" s="23">
        <v>57.199999999999996</v>
      </c>
      <c r="E34" s="23">
        <v>63.9</v>
      </c>
      <c r="F34" s="23">
        <v>70.5</v>
      </c>
      <c r="G34" s="23">
        <v>79.7</v>
      </c>
      <c r="H34" s="23">
        <v>86.812550002000009</v>
      </c>
      <c r="I34" s="23">
        <v>94.5</v>
      </c>
      <c r="J34" s="23">
        <v>107.89999999999999</v>
      </c>
      <c r="K34" s="23">
        <v>123.70000000000002</v>
      </c>
      <c r="L34" s="23">
        <v>134.9</v>
      </c>
      <c r="M34" s="23">
        <v>157.71</v>
      </c>
      <c r="N34" s="23">
        <v>169.8</v>
      </c>
      <c r="O34" s="23">
        <v>187.39</v>
      </c>
      <c r="P34" s="23">
        <v>181.83</v>
      </c>
      <c r="Q34" s="23">
        <v>193.9898</v>
      </c>
      <c r="R34" s="23">
        <v>198.50979999999998</v>
      </c>
      <c r="S34" s="23">
        <v>209.29999999999998</v>
      </c>
      <c r="T34" s="23">
        <v>234.13760000000002</v>
      </c>
      <c r="U34" s="23">
        <v>257.33339999999998</v>
      </c>
      <c r="V34" s="23">
        <v>287.05841639699997</v>
      </c>
      <c r="W34" s="23">
        <v>327.12073781200002</v>
      </c>
      <c r="X34" s="23">
        <v>404.55413827300004</v>
      </c>
      <c r="Y34" s="23">
        <v>429.42942326499997</v>
      </c>
      <c r="Z34" s="23">
        <v>428.5</v>
      </c>
      <c r="AA34" s="23">
        <v>452.55358013300003</v>
      </c>
      <c r="AB34" s="23">
        <v>486.30688425699998</v>
      </c>
      <c r="AC34" s="23">
        <v>534.61800000000005</v>
      </c>
      <c r="AD34" s="23">
        <v>566.5270551998326</v>
      </c>
      <c r="AE34" s="23">
        <v>606.64377832682703</v>
      </c>
      <c r="AF34" s="23">
        <v>629.92592442938803</v>
      </c>
      <c r="AG34" s="23">
        <v>658.74428510334121</v>
      </c>
      <c r="AH34" s="23">
        <v>693.02180484763255</v>
      </c>
      <c r="AI34" s="23">
        <v>728.88356589480009</v>
      </c>
    </row>
    <row r="35" spans="1:35" ht="12.75" hidden="1" customHeight="1" outlineLevel="1" x14ac:dyDescent="0.4">
      <c r="A35" s="24" t="s">
        <v>129</v>
      </c>
      <c r="B35" s="23">
        <v>0.8</v>
      </c>
      <c r="C35" s="23">
        <v>0.8</v>
      </c>
      <c r="D35" s="23">
        <v>0.9</v>
      </c>
      <c r="E35" s="23">
        <v>1.1000000000000001</v>
      </c>
      <c r="F35" s="23">
        <v>1.2</v>
      </c>
      <c r="G35" s="23">
        <v>1</v>
      </c>
      <c r="H35" s="23">
        <v>1.2</v>
      </c>
      <c r="I35" s="23">
        <v>1.3</v>
      </c>
      <c r="J35" s="23">
        <v>2.1</v>
      </c>
      <c r="K35" s="23">
        <v>2.4</v>
      </c>
      <c r="L35" s="23">
        <v>3.5</v>
      </c>
      <c r="M35" s="23">
        <v>5.3</v>
      </c>
      <c r="N35" s="23">
        <v>4.9000000000000004</v>
      </c>
      <c r="O35" s="23">
        <v>4.5</v>
      </c>
      <c r="P35" s="23">
        <v>3.8</v>
      </c>
      <c r="Q35" s="23">
        <v>4.3</v>
      </c>
      <c r="R35" s="23">
        <v>5.2</v>
      </c>
      <c r="S35" s="23">
        <v>5.0999999999999996</v>
      </c>
      <c r="T35" s="23">
        <v>4.9000000000000004</v>
      </c>
      <c r="U35" s="23">
        <v>4.9000000000000004</v>
      </c>
      <c r="V35" s="23">
        <v>5.6</v>
      </c>
      <c r="W35" s="23">
        <v>6.8</v>
      </c>
      <c r="X35" s="23">
        <v>9.5</v>
      </c>
      <c r="Y35" s="23">
        <v>9.3000000000000007</v>
      </c>
      <c r="Z35" s="23">
        <v>13.5</v>
      </c>
      <c r="AA35" s="23">
        <v>16.7</v>
      </c>
      <c r="AB35" s="23">
        <v>16.021000000000001</v>
      </c>
      <c r="AC35" s="23">
        <v>15.276999999999999</v>
      </c>
      <c r="AD35" s="23">
        <v>17.166600000000003</v>
      </c>
      <c r="AE35" s="23">
        <v>18.0594869</v>
      </c>
      <c r="AF35" s="23">
        <v>19.419432597499998</v>
      </c>
      <c r="AG35" s="23">
        <v>19.904918412437503</v>
      </c>
      <c r="AH35" s="23">
        <v>20.402541372748434</v>
      </c>
      <c r="AI35" s="23">
        <v>20.912604907067145</v>
      </c>
    </row>
    <row r="36" spans="1:35" ht="12.75" hidden="1" customHeight="1" outlineLevel="1" x14ac:dyDescent="0.4">
      <c r="A36" s="24" t="s">
        <v>153</v>
      </c>
      <c r="B36" s="23">
        <v>39.700000000000003</v>
      </c>
      <c r="C36" s="23">
        <v>43.5</v>
      </c>
      <c r="D36" s="23">
        <v>48.3</v>
      </c>
      <c r="E36" s="23">
        <v>52.8</v>
      </c>
      <c r="F36" s="23">
        <v>59.3</v>
      </c>
      <c r="G36" s="23">
        <v>66.8</v>
      </c>
      <c r="H36" s="23">
        <v>73.400000000000006</v>
      </c>
      <c r="I36" s="23">
        <v>80.400000000000006</v>
      </c>
      <c r="J36" s="23">
        <v>89.6</v>
      </c>
      <c r="K36" s="23">
        <v>101.4</v>
      </c>
      <c r="L36" s="23">
        <v>110.4</v>
      </c>
      <c r="M36" s="23">
        <v>131.69999999999999</v>
      </c>
      <c r="N36" s="23">
        <v>141.80000000000001</v>
      </c>
      <c r="O36" s="23">
        <v>158.69999999999999</v>
      </c>
      <c r="P36" s="23">
        <v>155.5</v>
      </c>
      <c r="Q36" s="23">
        <v>164.5</v>
      </c>
      <c r="R36" s="23">
        <v>166.1</v>
      </c>
      <c r="S36" s="23">
        <v>176.2</v>
      </c>
      <c r="T36" s="23">
        <v>197.5</v>
      </c>
      <c r="U36" s="23">
        <v>221.9</v>
      </c>
      <c r="V36" s="23">
        <v>249.1</v>
      </c>
      <c r="W36" s="23">
        <v>287.7</v>
      </c>
      <c r="X36" s="23">
        <v>356.3</v>
      </c>
      <c r="Y36" s="23">
        <v>383.2</v>
      </c>
      <c r="Z36" s="23">
        <v>371.4</v>
      </c>
      <c r="AA36" s="23">
        <v>378.1</v>
      </c>
      <c r="AB36" s="23">
        <v>399.83199999999999</v>
      </c>
      <c r="AC36" s="23">
        <v>451.26100000000002</v>
      </c>
      <c r="AD36" s="23">
        <v>480.07150000000001</v>
      </c>
      <c r="AE36" s="23">
        <v>516.06115015094065</v>
      </c>
      <c r="AF36" s="23">
        <v>534.8951855326651</v>
      </c>
      <c r="AG36" s="23">
        <v>559.93551574755577</v>
      </c>
      <c r="AH36" s="23">
        <v>590.37024556147264</v>
      </c>
      <c r="AI36" s="23">
        <v>622.24574845512166</v>
      </c>
    </row>
    <row r="37" spans="1:35" ht="12.75" hidden="1" customHeight="1" outlineLevel="1" x14ac:dyDescent="0.4">
      <c r="A37" s="24" t="s">
        <v>131</v>
      </c>
      <c r="B37" s="23">
        <v>5.9</v>
      </c>
      <c r="C37" s="23">
        <v>7.2</v>
      </c>
      <c r="D37" s="23">
        <v>8</v>
      </c>
      <c r="E37" s="23">
        <v>10</v>
      </c>
      <c r="F37" s="23">
        <v>10</v>
      </c>
      <c r="G37" s="23">
        <v>11.9</v>
      </c>
      <c r="H37" s="23">
        <v>12.212550001999999</v>
      </c>
      <c r="I37" s="23">
        <v>12.8</v>
      </c>
      <c r="J37" s="23">
        <v>16.2</v>
      </c>
      <c r="K37" s="23">
        <v>19.899999999999999</v>
      </c>
      <c r="L37" s="23">
        <v>21</v>
      </c>
      <c r="M37" s="23">
        <v>20.71</v>
      </c>
      <c r="N37" s="23">
        <v>23.099999999999998</v>
      </c>
      <c r="O37" s="23">
        <v>24.19</v>
      </c>
      <c r="P37" s="23">
        <v>22.529999999999998</v>
      </c>
      <c r="Q37" s="23">
        <v>25.189800000000002</v>
      </c>
      <c r="R37" s="23">
        <v>27.209799999999998</v>
      </c>
      <c r="S37" s="23">
        <v>28</v>
      </c>
      <c r="T37" s="23">
        <v>31.7376</v>
      </c>
      <c r="U37" s="23">
        <v>30.5334</v>
      </c>
      <c r="V37" s="23">
        <v>32.358416396999999</v>
      </c>
      <c r="W37" s="23">
        <v>32.620737812000002</v>
      </c>
      <c r="X37" s="23">
        <v>38.754138273000002</v>
      </c>
      <c r="Y37" s="23">
        <v>36.929423264999997</v>
      </c>
      <c r="Z37" s="23">
        <v>43.6</v>
      </c>
      <c r="AA37" s="23">
        <v>57.753580133</v>
      </c>
      <c r="AB37" s="23">
        <v>70.453884256999999</v>
      </c>
      <c r="AC37" s="23">
        <v>68.08</v>
      </c>
      <c r="AD37" s="23">
        <v>69.288955199832614</v>
      </c>
      <c r="AE37" s="23">
        <v>72.523141275886303</v>
      </c>
      <c r="AF37" s="23">
        <v>75.611306299222917</v>
      </c>
      <c r="AG37" s="23">
        <v>78.903850943347933</v>
      </c>
      <c r="AH37" s="23">
        <v>82.249017913411407</v>
      </c>
      <c r="AI37" s="23">
        <v>85.725212532611337</v>
      </c>
    </row>
    <row r="38" spans="1:35" ht="12.75" customHeight="1" collapsed="1" x14ac:dyDescent="0.4">
      <c r="A38" s="22" t="s">
        <v>132</v>
      </c>
      <c r="B38" s="23">
        <v>8</v>
      </c>
      <c r="C38" s="23">
        <v>8</v>
      </c>
      <c r="D38" s="23">
        <v>8.1</v>
      </c>
      <c r="E38" s="23">
        <v>9.3000000000000007</v>
      </c>
      <c r="F38" s="23">
        <v>9.9</v>
      </c>
      <c r="G38" s="23">
        <v>11.2</v>
      </c>
      <c r="H38" s="23">
        <v>10.9</v>
      </c>
      <c r="I38" s="23">
        <v>10.9</v>
      </c>
      <c r="J38" s="23">
        <v>11.9</v>
      </c>
      <c r="K38" s="23">
        <v>13.8</v>
      </c>
      <c r="L38" s="23">
        <v>16.2</v>
      </c>
      <c r="M38" s="23">
        <v>20.9</v>
      </c>
      <c r="N38" s="23">
        <v>22.4</v>
      </c>
      <c r="O38" s="23">
        <v>28.1</v>
      </c>
      <c r="P38" s="23">
        <v>23.5</v>
      </c>
      <c r="Q38" s="23">
        <v>20.3</v>
      </c>
      <c r="R38" s="23">
        <v>18.7</v>
      </c>
      <c r="S38" s="23">
        <v>17.899999999999999</v>
      </c>
      <c r="T38" s="23">
        <v>15.2</v>
      </c>
      <c r="U38" s="23">
        <v>19.5</v>
      </c>
      <c r="V38" s="23">
        <v>20</v>
      </c>
      <c r="W38" s="23">
        <v>21.9</v>
      </c>
      <c r="X38" s="23">
        <v>25.3</v>
      </c>
      <c r="Y38" s="23">
        <v>24.7</v>
      </c>
      <c r="Z38" s="23">
        <v>25.1</v>
      </c>
      <c r="AA38" s="23">
        <v>26</v>
      </c>
      <c r="AB38" s="23">
        <v>39.405999999999999</v>
      </c>
      <c r="AC38" s="23">
        <v>38.875</v>
      </c>
      <c r="AD38" s="23">
        <v>34.689</v>
      </c>
      <c r="AE38" s="23">
        <v>39.24444295</v>
      </c>
      <c r="AF38" s="23">
        <v>39.741532773749988</v>
      </c>
      <c r="AG38" s="23">
        <v>40.251049843093746</v>
      </c>
      <c r="AH38" s="23">
        <v>40.773304839171082</v>
      </c>
      <c r="AI38" s="23">
        <v>41.308616210150362</v>
      </c>
    </row>
    <row r="39" spans="1:35" ht="12.75" customHeight="1" x14ac:dyDescent="0.4">
      <c r="A39" s="22" t="s">
        <v>133</v>
      </c>
      <c r="B39" s="23">
        <v>11.257927966</v>
      </c>
      <c r="C39" s="23">
        <v>12.833674</v>
      </c>
      <c r="D39" s="23">
        <v>13.826131</v>
      </c>
      <c r="E39" s="23">
        <v>16.546029920999999</v>
      </c>
      <c r="F39" s="23">
        <v>16.414588999999999</v>
      </c>
      <c r="G39" s="23">
        <v>18.401024</v>
      </c>
      <c r="H39" s="23">
        <v>16.994372382999998</v>
      </c>
      <c r="I39" s="23">
        <v>18.772532999999999</v>
      </c>
      <c r="J39" s="23">
        <v>19.494595439999998</v>
      </c>
      <c r="K39" s="23">
        <v>23.4965477358</v>
      </c>
      <c r="L39" s="23">
        <v>221.70200239230601</v>
      </c>
      <c r="M39" s="23">
        <v>34.252588699817423</v>
      </c>
      <c r="N39" s="23">
        <v>89.135649148804646</v>
      </c>
      <c r="O39" s="23">
        <v>45.549703246220965</v>
      </c>
      <c r="P39" s="23">
        <v>43.752527951000005</v>
      </c>
      <c r="Q39" s="23">
        <v>34.873208448</v>
      </c>
      <c r="R39" s="23">
        <v>64.869280993999993</v>
      </c>
      <c r="S39" s="23">
        <v>51.374976145000005</v>
      </c>
      <c r="T39" s="23">
        <v>160.988246143</v>
      </c>
      <c r="U39" s="23">
        <v>42.315771087000002</v>
      </c>
      <c r="V39" s="23">
        <v>48.091624672000002</v>
      </c>
      <c r="W39" s="23">
        <v>47.863360138999994</v>
      </c>
      <c r="X39" s="23">
        <v>74.902806779000002</v>
      </c>
      <c r="Y39" s="23">
        <v>67.968276259999996</v>
      </c>
      <c r="Z39" s="23">
        <v>63.125576000000002</v>
      </c>
      <c r="AA39" s="23">
        <v>61.671878</v>
      </c>
      <c r="AB39" s="23">
        <v>71.063540403000019</v>
      </c>
      <c r="AC39" s="23">
        <v>72.750720000000001</v>
      </c>
      <c r="AD39" s="23">
        <v>87.379444800167406</v>
      </c>
      <c r="AE39" s="23">
        <v>74.659465894113737</v>
      </c>
      <c r="AF39" s="23">
        <v>75.926025011027093</v>
      </c>
      <c r="AG39" s="23">
        <v>77.460488064192688</v>
      </c>
      <c r="AH39" s="23">
        <v>78.600644856706325</v>
      </c>
      <c r="AI39" s="23">
        <v>74.216690343415394</v>
      </c>
    </row>
    <row r="40" spans="1:35" ht="12.75" customHeight="1" x14ac:dyDescent="0.4">
      <c r="A40" s="21" t="s">
        <v>134</v>
      </c>
      <c r="B40" s="20">
        <v>9.9999999999997868E-2</v>
      </c>
      <c r="C40" s="20">
        <v>3.3999999999999986</v>
      </c>
      <c r="D40" s="20">
        <v>1.8999999999999986</v>
      </c>
      <c r="E40" s="20">
        <v>1.600203999999998</v>
      </c>
      <c r="F40" s="20">
        <v>-1</v>
      </c>
      <c r="G40" s="20">
        <v>1.6999999999999993</v>
      </c>
      <c r="H40" s="20">
        <v>0.51975599999999744</v>
      </c>
      <c r="I40" s="20">
        <v>-3.2136519999999962</v>
      </c>
      <c r="J40" s="20">
        <v>-2.1779820000000001</v>
      </c>
      <c r="K40" s="20">
        <v>2.5535552810000013</v>
      </c>
      <c r="L40" s="20">
        <v>4.3224382289999994</v>
      </c>
      <c r="M40" s="20">
        <v>0.7075064870000034</v>
      </c>
      <c r="N40" s="20">
        <v>-10.365313</v>
      </c>
      <c r="O40" s="20">
        <v>10.104949999999995</v>
      </c>
      <c r="P40" s="20">
        <v>-20.464408809999998</v>
      </c>
      <c r="Q40" s="20">
        <v>-16.683500511000005</v>
      </c>
      <c r="R40" s="20">
        <v>-12.586809928000001</v>
      </c>
      <c r="S40" s="20">
        <v>-8.8406068720000022</v>
      </c>
      <c r="T40" s="20">
        <v>-10.644316130999997</v>
      </c>
      <c r="U40" s="20">
        <v>-7.2326467290000025</v>
      </c>
      <c r="V40" s="20">
        <v>10.992264673999998</v>
      </c>
      <c r="W40" s="20">
        <v>2.4200003699999897</v>
      </c>
      <c r="X40" s="20">
        <v>4.7506366159999942</v>
      </c>
      <c r="Y40" s="20">
        <v>17.764159683000003</v>
      </c>
      <c r="Z40" s="20">
        <v>14.020706591999996</v>
      </c>
      <c r="AA40" s="20">
        <v>6.7855893859999981</v>
      </c>
      <c r="AB40" s="20">
        <v>-0.37657564799999932</v>
      </c>
      <c r="AC40" s="20">
        <v>0.63257830016000582</v>
      </c>
      <c r="AD40" s="20">
        <v>16.315410934500946</v>
      </c>
      <c r="AE40" s="20">
        <v>15.689741954436286</v>
      </c>
      <c r="AF40" s="20">
        <v>13.463942640802756</v>
      </c>
      <c r="AG40" s="20">
        <v>16.327482952474142</v>
      </c>
      <c r="AH40" s="20">
        <v>16.368332525476774</v>
      </c>
      <c r="AI40" s="20">
        <v>21.088391176303858</v>
      </c>
    </row>
    <row r="41" spans="1:35" ht="12.75" customHeight="1" x14ac:dyDescent="0.4">
      <c r="A41" s="22" t="s">
        <v>135</v>
      </c>
      <c r="B41" s="23">
        <v>16.399999999999999</v>
      </c>
      <c r="C41" s="23">
        <v>20.2</v>
      </c>
      <c r="D41" s="23">
        <v>19.5</v>
      </c>
      <c r="E41" s="23">
        <v>21.200203999999999</v>
      </c>
      <c r="F41" s="23">
        <v>20.9</v>
      </c>
      <c r="G41" s="23">
        <v>24</v>
      </c>
      <c r="H41" s="23">
        <v>23.619755999999999</v>
      </c>
      <c r="I41" s="23">
        <v>20.986348000000003</v>
      </c>
      <c r="J41" s="23">
        <v>24.322018</v>
      </c>
      <c r="K41" s="23">
        <v>32.053555281000001</v>
      </c>
      <c r="L41" s="23">
        <v>40.222438228999998</v>
      </c>
      <c r="M41" s="23">
        <v>43.207506487000003</v>
      </c>
      <c r="N41" s="23">
        <v>34.434686999999997</v>
      </c>
      <c r="O41" s="23">
        <v>56.604949999999995</v>
      </c>
      <c r="P41" s="23">
        <v>27.93559119</v>
      </c>
      <c r="Q41" s="23">
        <v>32.416499488999996</v>
      </c>
      <c r="R41" s="23">
        <v>36.813190071999998</v>
      </c>
      <c r="S41" s="23">
        <v>42.459393127999995</v>
      </c>
      <c r="T41" s="23">
        <v>42.055683869000006</v>
      </c>
      <c r="U41" s="23">
        <v>46.267353270999998</v>
      </c>
      <c r="V41" s="23">
        <v>67.792264673999995</v>
      </c>
      <c r="W41" s="23">
        <v>64.020000369999991</v>
      </c>
      <c r="X41" s="23">
        <v>71.150636616</v>
      </c>
      <c r="Y41" s="23">
        <v>89.664159683000008</v>
      </c>
      <c r="Z41" s="23">
        <v>93.020706591999996</v>
      </c>
      <c r="AA41" s="23">
        <v>94.285589385999998</v>
      </c>
      <c r="AB41" s="23">
        <v>93.839424351999995</v>
      </c>
      <c r="AC41" s="23">
        <v>100.60557830016</v>
      </c>
      <c r="AD41" s="23">
        <v>114.87749999999997</v>
      </c>
      <c r="AE41" s="23">
        <v>116.91300742470378</v>
      </c>
      <c r="AF41" s="23">
        <v>117.21778974782693</v>
      </c>
      <c r="AG41" s="23">
        <v>122.6751762371739</v>
      </c>
      <c r="AH41" s="23">
        <v>125.37471814229403</v>
      </c>
      <c r="AI41" s="23">
        <v>132.81993643354153</v>
      </c>
    </row>
    <row r="42" spans="1:35" ht="12.75" customHeight="1" x14ac:dyDescent="0.4">
      <c r="A42" s="22" t="s">
        <v>136</v>
      </c>
      <c r="B42" s="23">
        <v>-16.3</v>
      </c>
      <c r="C42" s="23">
        <v>-16.8</v>
      </c>
      <c r="D42" s="23">
        <v>-17.600000000000001</v>
      </c>
      <c r="E42" s="23">
        <v>-19.600000000000001</v>
      </c>
      <c r="F42" s="23">
        <v>-21.9</v>
      </c>
      <c r="G42" s="23">
        <v>-22.3</v>
      </c>
      <c r="H42" s="23">
        <v>-23.1</v>
      </c>
      <c r="I42" s="23">
        <v>-24.2</v>
      </c>
      <c r="J42" s="23">
        <v>-26.5</v>
      </c>
      <c r="K42" s="23">
        <v>-29.5</v>
      </c>
      <c r="L42" s="23">
        <v>-35.9</v>
      </c>
      <c r="M42" s="23">
        <v>-42.5</v>
      </c>
      <c r="N42" s="23">
        <v>-44.8</v>
      </c>
      <c r="O42" s="23">
        <v>-46.5</v>
      </c>
      <c r="P42" s="23">
        <v>-48.4</v>
      </c>
      <c r="Q42" s="23">
        <v>-49.1</v>
      </c>
      <c r="R42" s="23">
        <v>-49.4</v>
      </c>
      <c r="S42" s="23">
        <v>-51.3</v>
      </c>
      <c r="T42" s="23">
        <v>-52.7</v>
      </c>
      <c r="U42" s="23">
        <v>-53.5</v>
      </c>
      <c r="V42" s="23">
        <v>-56.8</v>
      </c>
      <c r="W42" s="23">
        <v>-61.6</v>
      </c>
      <c r="X42" s="23">
        <v>-66.400000000000006</v>
      </c>
      <c r="Y42" s="23">
        <v>-71.900000000000006</v>
      </c>
      <c r="Z42" s="23">
        <v>-79</v>
      </c>
      <c r="AA42" s="23">
        <v>-87.5</v>
      </c>
      <c r="AB42" s="23">
        <v>-94.215999999999994</v>
      </c>
      <c r="AC42" s="23">
        <v>-99.972999999999999</v>
      </c>
      <c r="AD42" s="23">
        <v>-98.562089065499023</v>
      </c>
      <c r="AE42" s="23">
        <v>-101.22326547026749</v>
      </c>
      <c r="AF42" s="23">
        <v>-103.75384710702417</v>
      </c>
      <c r="AG42" s="23">
        <v>-106.34769328469976</v>
      </c>
      <c r="AH42" s="23">
        <v>-109.00638561681725</v>
      </c>
      <c r="AI42" s="23">
        <v>-111.73154525723767</v>
      </c>
    </row>
    <row r="43" spans="1:35" ht="19.5" customHeight="1" x14ac:dyDescent="0.4">
      <c r="A43" s="19" t="s">
        <v>137</v>
      </c>
      <c r="B43" s="20">
        <v>13.236851952049165</v>
      </c>
      <c r="C43" s="20">
        <v>18.77554911730158</v>
      </c>
      <c r="D43" s="20">
        <v>19.185101868067363</v>
      </c>
      <c r="E43" s="20">
        <v>4.6967828083399183</v>
      </c>
      <c r="F43" s="20">
        <v>-4.5901237643320201</v>
      </c>
      <c r="G43" s="20">
        <v>-8.3839239727650465</v>
      </c>
      <c r="H43" s="20">
        <v>16.683698616999948</v>
      </c>
      <c r="I43" s="20">
        <v>47.785000000000082</v>
      </c>
      <c r="J43" s="20">
        <v>53.438724500000092</v>
      </c>
      <c r="K43" s="20">
        <v>42.960258029199963</v>
      </c>
      <c r="L43" s="20">
        <v>-202.49850174530599</v>
      </c>
      <c r="M43" s="20">
        <v>-80.112606807817485</v>
      </c>
      <c r="N43" s="20">
        <v>-102.65350386480446</v>
      </c>
      <c r="O43" s="20">
        <v>-77.752361652221111</v>
      </c>
      <c r="P43" s="20">
        <v>-1.4674812490000022</v>
      </c>
      <c r="Q43" s="20">
        <v>32.008562582999957</v>
      </c>
      <c r="R43" s="20">
        <v>87.113847675000216</v>
      </c>
      <c r="S43" s="20">
        <v>71.576683895000087</v>
      </c>
      <c r="T43" s="20">
        <v>370.22999360300014</v>
      </c>
      <c r="U43" s="20">
        <v>122.83491964299981</v>
      </c>
      <c r="V43" s="20">
        <v>83.535997777000148</v>
      </c>
      <c r="W43" s="20">
        <v>10.423110912000084</v>
      </c>
      <c r="X43" s="20">
        <v>-192.25368453199997</v>
      </c>
      <c r="Y43" s="20">
        <v>-186.11789853900029</v>
      </c>
      <c r="Z43" s="20">
        <v>-16.15175200719932</v>
      </c>
      <c r="AA43" s="20">
        <v>49.889356862999648</v>
      </c>
      <c r="AB43" s="20">
        <v>47.220800797000265</v>
      </c>
      <c r="AC43" s="20">
        <v>23.564688051567828</v>
      </c>
      <c r="AD43" s="20">
        <v>-79.513513360810066</v>
      </c>
      <c r="AE43" s="20">
        <v>90.720914024059311</v>
      </c>
      <c r="AF43" s="20">
        <v>107.50822617591007</v>
      </c>
      <c r="AG43" s="20">
        <v>123.88537199306711</v>
      </c>
      <c r="AH43" s="20">
        <v>132.89696690043115</v>
      </c>
      <c r="AI43" s="20">
        <v>142.81603585714856</v>
      </c>
    </row>
    <row r="44" spans="1:35" ht="19.5" customHeight="1" x14ac:dyDescent="0.4">
      <c r="A44" s="19" t="s">
        <v>71</v>
      </c>
      <c r="B44" s="20">
        <v>0.71288633776114807</v>
      </c>
      <c r="C44" s="20">
        <v>7.0342700893016001</v>
      </c>
      <c r="D44" s="20">
        <v>9.0976438680673652</v>
      </c>
      <c r="E44" s="20">
        <v>-5.909113191660083</v>
      </c>
      <c r="F44" s="20">
        <v>-12.988002764332009</v>
      </c>
      <c r="G44" s="20">
        <v>-18.715883972765027</v>
      </c>
      <c r="H44" s="20">
        <v>5.9160146169999734</v>
      </c>
      <c r="I44" s="20">
        <v>42.225569000000064</v>
      </c>
      <c r="J44" s="20">
        <v>58.319378661000087</v>
      </c>
      <c r="K44" s="20">
        <v>47.734363029199926</v>
      </c>
      <c r="L44" s="20">
        <v>-194.11949874530603</v>
      </c>
      <c r="M44" s="20">
        <v>-128.2965039358175</v>
      </c>
      <c r="N44" s="20">
        <v>-146.77341964180448</v>
      </c>
      <c r="O44" s="20">
        <v>-123.22862587322106</v>
      </c>
      <c r="P44" s="20">
        <v>-58.436190750999913</v>
      </c>
      <c r="Q44" s="20">
        <v>-33.63405543600004</v>
      </c>
      <c r="R44" s="20">
        <v>16.397901141000148</v>
      </c>
      <c r="S44" s="20">
        <v>-5.8813892799998939</v>
      </c>
      <c r="T44" s="20">
        <v>301.70853419200012</v>
      </c>
      <c r="U44" s="20">
        <v>48.269151413999793</v>
      </c>
      <c r="V44" s="20">
        <v>30.751113075000148</v>
      </c>
      <c r="W44" s="20">
        <v>-43.339473702999953</v>
      </c>
      <c r="X44" s="20">
        <v>-237.0959917639999</v>
      </c>
      <c r="Y44" s="20">
        <v>-235.60066640900027</v>
      </c>
      <c r="Z44" s="20">
        <v>-109.09364353219939</v>
      </c>
      <c r="AA44" s="20">
        <v>-45.408343250000371</v>
      </c>
      <c r="AB44" s="20">
        <v>-47.417615701999694</v>
      </c>
      <c r="AC44" s="20">
        <v>-83.850311948432136</v>
      </c>
      <c r="AD44" s="20">
        <v>-175.54402672162018</v>
      </c>
      <c r="AE44" s="20">
        <v>1.0668859287579835</v>
      </c>
      <c r="AF44" s="20">
        <v>6.8502993481431531</v>
      </c>
      <c r="AG44" s="20">
        <v>16.248640590803006</v>
      </c>
      <c r="AH44" s="20">
        <v>23.473618205154708</v>
      </c>
      <c r="AI44" s="20">
        <v>34.403094117930095</v>
      </c>
    </row>
    <row r="45" spans="1:35" ht="19.5" customHeight="1" x14ac:dyDescent="0.4">
      <c r="A45" s="19" t="s">
        <v>138</v>
      </c>
      <c r="B45" s="20">
        <v>4</v>
      </c>
      <c r="C45" s="20">
        <v>249.10000000000002</v>
      </c>
      <c r="D45" s="20">
        <v>45.5</v>
      </c>
      <c r="E45" s="20">
        <v>105.1</v>
      </c>
      <c r="F45" s="20">
        <v>50</v>
      </c>
      <c r="G45" s="20">
        <v>51.5</v>
      </c>
      <c r="H45" s="20">
        <v>59.2</v>
      </c>
      <c r="I45" s="20">
        <v>5.1000000000000085</v>
      </c>
      <c r="J45" s="20">
        <v>203.4</v>
      </c>
      <c r="K45" s="20">
        <v>160.80000000000001</v>
      </c>
      <c r="L45" s="20">
        <v>442.9</v>
      </c>
      <c r="M45" s="20">
        <v>162.70000000000002</v>
      </c>
      <c r="N45" s="20">
        <v>110</v>
      </c>
      <c r="O45" s="20">
        <v>59.59999999999998</v>
      </c>
      <c r="P45" s="20">
        <v>-41.100000000000009</v>
      </c>
      <c r="Q45" s="20">
        <v>-55.800000000000004</v>
      </c>
      <c r="R45" s="20">
        <v>32.300000000000004</v>
      </c>
      <c r="S45" s="20">
        <v>-190</v>
      </c>
      <c r="T45" s="20">
        <v>190.5</v>
      </c>
      <c r="U45" s="20">
        <v>-196.1</v>
      </c>
      <c r="V45" s="20">
        <v>-40.800000000000011</v>
      </c>
      <c r="W45" s="20">
        <v>-57.2</v>
      </c>
      <c r="X45" s="20">
        <v>24.699999999999992</v>
      </c>
      <c r="Y45" s="20">
        <v>-80.099999999999994</v>
      </c>
      <c r="Z45" s="20">
        <v>37.800000000000011</v>
      </c>
      <c r="AA45" s="20">
        <v>40.09999999999998</v>
      </c>
      <c r="AB45" s="20">
        <v>-137.935</v>
      </c>
      <c r="AC45" s="20">
        <v>-39.818999999999974</v>
      </c>
      <c r="AD45" s="20">
        <v>34.456175747014512</v>
      </c>
      <c r="AE45" s="20">
        <v>108.91268937917707</v>
      </c>
      <c r="AF45" s="20">
        <v>9.5548562394246517</v>
      </c>
      <c r="AG45" s="20">
        <v>110.63010862743424</v>
      </c>
      <c r="AH45" s="20">
        <v>-1.0998806570974846</v>
      </c>
      <c r="AI45" s="20">
        <v>29.982237301217886</v>
      </c>
    </row>
    <row r="46" spans="1:35" ht="12.75" customHeight="1" x14ac:dyDescent="0.4">
      <c r="A46" s="25" t="s">
        <v>139</v>
      </c>
      <c r="B46" s="23">
        <v>8</v>
      </c>
      <c r="C46" s="23">
        <v>15.2</v>
      </c>
      <c r="D46" s="23">
        <v>-1.7</v>
      </c>
      <c r="E46" s="23">
        <v>-4.2</v>
      </c>
      <c r="F46" s="23">
        <v>-1.3</v>
      </c>
      <c r="G46" s="23">
        <v>2.8</v>
      </c>
      <c r="H46" s="23">
        <v>48.9</v>
      </c>
      <c r="I46" s="23">
        <v>73.900000000000006</v>
      </c>
      <c r="J46" s="23">
        <v>41.7</v>
      </c>
      <c r="K46" s="23">
        <v>12.8</v>
      </c>
      <c r="L46" s="23">
        <v>80.900000000000006</v>
      </c>
      <c r="M46" s="23">
        <v>-57.6</v>
      </c>
      <c r="N46" s="23">
        <v>108.8</v>
      </c>
      <c r="O46" s="23">
        <v>197.6</v>
      </c>
      <c r="P46" s="23">
        <v>-70.3</v>
      </c>
      <c r="Q46" s="23">
        <v>-51.7</v>
      </c>
      <c r="R46" s="23">
        <v>100.4</v>
      </c>
      <c r="S46" s="23">
        <v>-117.1</v>
      </c>
      <c r="T46" s="23">
        <v>-43.1</v>
      </c>
      <c r="U46" s="23">
        <v>-87.4</v>
      </c>
      <c r="V46" s="23">
        <v>49.4</v>
      </c>
      <c r="W46" s="23">
        <v>12.2</v>
      </c>
      <c r="X46" s="23">
        <v>114.8</v>
      </c>
      <c r="Y46" s="23">
        <v>2.9</v>
      </c>
      <c r="Z46" s="23">
        <v>-51.6</v>
      </c>
      <c r="AA46" s="23">
        <v>-28</v>
      </c>
      <c r="AB46" s="23">
        <v>46.323</v>
      </c>
      <c r="AC46" s="23">
        <v>50.722000000000001</v>
      </c>
      <c r="AD46" s="23">
        <v>-7.5329516372914327</v>
      </c>
      <c r="AE46" s="23">
        <v>78.261746017089777</v>
      </c>
      <c r="AF46" s="23">
        <v>-24.738517379148064</v>
      </c>
      <c r="AG46" s="23">
        <v>84.874343297639285</v>
      </c>
      <c r="AH46" s="23">
        <v>-24.460880657097775</v>
      </c>
      <c r="AI46" s="23">
        <v>12.028987301217882</v>
      </c>
    </row>
    <row r="47" spans="1:35" ht="12.75" hidden="1" customHeight="1" outlineLevel="1" x14ac:dyDescent="0.4">
      <c r="A47" s="25" t="s">
        <v>140</v>
      </c>
      <c r="B47" s="23">
        <v>0</v>
      </c>
      <c r="C47" s="23">
        <v>1.2</v>
      </c>
      <c r="D47" s="23">
        <v>-0.5</v>
      </c>
      <c r="E47" s="23">
        <v>2.5</v>
      </c>
      <c r="F47" s="23">
        <v>0</v>
      </c>
      <c r="G47" s="23">
        <v>2.6</v>
      </c>
      <c r="H47" s="23">
        <v>13</v>
      </c>
      <c r="I47" s="23">
        <v>5.2</v>
      </c>
      <c r="J47" s="23">
        <v>13.1</v>
      </c>
      <c r="K47" s="23">
        <v>7.2</v>
      </c>
      <c r="L47" s="23">
        <v>-12.5</v>
      </c>
      <c r="M47" s="23">
        <v>-23.5</v>
      </c>
      <c r="N47" s="23">
        <v>2.2999999999999998</v>
      </c>
      <c r="O47" s="23">
        <v>-6.3</v>
      </c>
      <c r="P47" s="23">
        <v>-0.4</v>
      </c>
      <c r="Q47" s="23">
        <v>-0.7</v>
      </c>
      <c r="R47" s="23">
        <v>3.7</v>
      </c>
      <c r="S47" s="23">
        <v>80.8</v>
      </c>
      <c r="T47" s="23">
        <v>30.3</v>
      </c>
      <c r="U47" s="23">
        <v>35.5</v>
      </c>
      <c r="V47" s="23">
        <v>37.299999999999997</v>
      </c>
      <c r="W47" s="23">
        <v>-72.400000000000006</v>
      </c>
      <c r="X47" s="23">
        <v>9.1999999999999993</v>
      </c>
      <c r="Y47" s="23">
        <v>3.3</v>
      </c>
      <c r="Z47" s="23">
        <v>-15</v>
      </c>
      <c r="AA47" s="23">
        <v>-11</v>
      </c>
      <c r="AB47" s="23">
        <v>-36.735999999999997</v>
      </c>
      <c r="AC47" s="23">
        <v>-51.936999999999998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</row>
    <row r="48" spans="1:35" ht="12.75" customHeight="1" collapsed="1" x14ac:dyDescent="0.4">
      <c r="A48" s="25" t="s">
        <v>141</v>
      </c>
      <c r="B48" s="23">
        <v>-1.5</v>
      </c>
      <c r="C48" s="23">
        <v>239.4</v>
      </c>
      <c r="D48" s="23">
        <v>39.700000000000003</v>
      </c>
      <c r="E48" s="23">
        <v>72.8</v>
      </c>
      <c r="F48" s="23">
        <v>29.3</v>
      </c>
      <c r="G48" s="23">
        <v>50.9</v>
      </c>
      <c r="H48" s="23">
        <v>-30.5</v>
      </c>
      <c r="I48" s="23">
        <v>-22.4</v>
      </c>
      <c r="J48" s="23">
        <v>128.9</v>
      </c>
      <c r="K48" s="23">
        <v>69.099999999999994</v>
      </c>
      <c r="L48" s="23">
        <v>340.5</v>
      </c>
      <c r="M48" s="23">
        <v>63.7</v>
      </c>
      <c r="N48" s="23">
        <v>-93.4</v>
      </c>
      <c r="O48" s="23">
        <v>-78.900000000000006</v>
      </c>
      <c r="P48" s="23">
        <v>18.8</v>
      </c>
      <c r="Q48" s="23">
        <v>-8.5</v>
      </c>
      <c r="R48" s="23">
        <v>-39.6</v>
      </c>
      <c r="S48" s="23">
        <v>-126.3</v>
      </c>
      <c r="T48" s="23">
        <v>34.1</v>
      </c>
      <c r="U48" s="23">
        <v>-142.19999999999999</v>
      </c>
      <c r="V48" s="23">
        <v>-99</v>
      </c>
      <c r="W48" s="23">
        <v>2.2999999999999998</v>
      </c>
      <c r="X48" s="23">
        <v>-77.900000000000006</v>
      </c>
      <c r="Y48" s="23">
        <v>-43</v>
      </c>
      <c r="Z48" s="23">
        <v>18.5</v>
      </c>
      <c r="AA48" s="23">
        <v>-99.3</v>
      </c>
      <c r="AB48" s="23">
        <v>-10.269</v>
      </c>
      <c r="AC48" s="23">
        <v>65.290000000000006</v>
      </c>
      <c r="AD48" s="23">
        <v>23</v>
      </c>
      <c r="AE48" s="23">
        <v>23.2</v>
      </c>
      <c r="AF48" s="23">
        <v>23.7</v>
      </c>
      <c r="AG48" s="23">
        <v>15.5</v>
      </c>
      <c r="AH48" s="23">
        <v>12.3</v>
      </c>
      <c r="AI48" s="23">
        <v>8.4</v>
      </c>
    </row>
    <row r="49" spans="1:35" ht="12.75" customHeight="1" x14ac:dyDescent="0.4">
      <c r="A49" s="25" t="s">
        <v>142</v>
      </c>
      <c r="B49" s="23">
        <v>-4.2</v>
      </c>
      <c r="C49" s="23">
        <v>-6</v>
      </c>
      <c r="D49" s="23">
        <v>3</v>
      </c>
      <c r="E49" s="23">
        <v>11</v>
      </c>
      <c r="F49" s="23">
        <v>-8.1</v>
      </c>
      <c r="G49" s="23">
        <v>-13.6</v>
      </c>
      <c r="H49" s="23">
        <v>1.6</v>
      </c>
      <c r="I49" s="23">
        <v>-69.5</v>
      </c>
      <c r="J49" s="23">
        <v>16</v>
      </c>
      <c r="K49" s="23">
        <v>66.7</v>
      </c>
      <c r="L49" s="23">
        <v>4.5</v>
      </c>
      <c r="M49" s="23">
        <v>137</v>
      </c>
      <c r="N49" s="23">
        <v>40.6</v>
      </c>
      <c r="O49" s="23">
        <v>-1.8</v>
      </c>
      <c r="P49" s="23">
        <v>4</v>
      </c>
      <c r="Q49" s="23">
        <v>39.4</v>
      </c>
      <c r="R49" s="23">
        <v>0.2</v>
      </c>
      <c r="S49" s="23">
        <v>1.6</v>
      </c>
      <c r="T49" s="23">
        <v>176</v>
      </c>
      <c r="U49" s="23">
        <v>1.7</v>
      </c>
      <c r="V49" s="23">
        <v>-26.6</v>
      </c>
      <c r="W49" s="23">
        <v>2.5</v>
      </c>
      <c r="X49" s="23">
        <v>-2.7</v>
      </c>
      <c r="Y49" s="23">
        <v>-57.4</v>
      </c>
      <c r="Z49" s="23">
        <v>115.2</v>
      </c>
      <c r="AA49" s="23">
        <v>18.8</v>
      </c>
      <c r="AB49" s="23">
        <v>22.690999999999999</v>
      </c>
      <c r="AC49" s="23">
        <v>-9.3859999999999992</v>
      </c>
      <c r="AD49" s="23">
        <v>-0.2</v>
      </c>
      <c r="AE49" s="23">
        <v>-5.3</v>
      </c>
      <c r="AF49" s="23">
        <v>-0.3</v>
      </c>
      <c r="AG49" s="23">
        <v>-0.3</v>
      </c>
      <c r="AH49" s="23">
        <v>-0.4</v>
      </c>
      <c r="AI49" s="23">
        <v>-0.6</v>
      </c>
    </row>
    <row r="50" spans="1:35" ht="12.75" customHeight="1" x14ac:dyDescent="0.4">
      <c r="A50" s="25" t="s">
        <v>143</v>
      </c>
      <c r="B50" s="23">
        <v>1.7</v>
      </c>
      <c r="C50" s="23">
        <v>-0.7</v>
      </c>
      <c r="D50" s="23">
        <v>5</v>
      </c>
      <c r="E50" s="23">
        <v>23</v>
      </c>
      <c r="F50" s="23">
        <v>30.1</v>
      </c>
      <c r="G50" s="23">
        <v>8.8000000000000007</v>
      </c>
      <c r="H50" s="23">
        <v>26.2</v>
      </c>
      <c r="I50" s="23">
        <v>17.899999999999999</v>
      </c>
      <c r="J50" s="23">
        <v>3.7</v>
      </c>
      <c r="K50" s="23">
        <v>5</v>
      </c>
      <c r="L50" s="23">
        <v>29.5</v>
      </c>
      <c r="M50" s="23">
        <v>43.1</v>
      </c>
      <c r="N50" s="23">
        <v>51.7</v>
      </c>
      <c r="O50" s="23">
        <v>-51</v>
      </c>
      <c r="P50" s="23">
        <v>6.8</v>
      </c>
      <c r="Q50" s="23">
        <v>-34.299999999999997</v>
      </c>
      <c r="R50" s="23">
        <v>-32.4</v>
      </c>
      <c r="S50" s="23">
        <v>-29</v>
      </c>
      <c r="T50" s="23">
        <v>-6.8</v>
      </c>
      <c r="U50" s="23">
        <v>-3.7</v>
      </c>
      <c r="V50" s="23">
        <v>-1.9</v>
      </c>
      <c r="W50" s="23">
        <v>-1.8</v>
      </c>
      <c r="X50" s="23">
        <v>-18.7</v>
      </c>
      <c r="Y50" s="23">
        <v>14.1</v>
      </c>
      <c r="Z50" s="23">
        <v>-29.3</v>
      </c>
      <c r="AA50" s="23">
        <v>159.6</v>
      </c>
      <c r="AB50" s="23">
        <v>-159.94399999999999</v>
      </c>
      <c r="AC50" s="23">
        <v>-94.507999999999996</v>
      </c>
      <c r="AD50" s="23">
        <v>19.189127384305948</v>
      </c>
      <c r="AE50" s="23">
        <v>12.750943362087284</v>
      </c>
      <c r="AF50" s="23">
        <v>10.893373618572717</v>
      </c>
      <c r="AG50" s="23">
        <v>10.555765329794951</v>
      </c>
      <c r="AH50" s="23">
        <v>11.46100000000029</v>
      </c>
      <c r="AI50" s="23">
        <v>10.153250000000007</v>
      </c>
    </row>
    <row r="51" spans="1:35" ht="19.5" customHeight="1" x14ac:dyDescent="0.4">
      <c r="A51" s="19" t="s">
        <v>144</v>
      </c>
      <c r="B51" s="20">
        <v>0.39999999999999858</v>
      </c>
      <c r="C51" s="20">
        <v>51.900000000000006</v>
      </c>
      <c r="D51" s="20">
        <v>17.600000000000001</v>
      </c>
      <c r="E51" s="20">
        <v>39.599999999999994</v>
      </c>
      <c r="F51" s="20">
        <v>10.899999999999999</v>
      </c>
      <c r="G51" s="20">
        <v>-18.5</v>
      </c>
      <c r="H51" s="20">
        <v>-19.399999999999999</v>
      </c>
      <c r="I51" s="20">
        <v>-50.4</v>
      </c>
      <c r="J51" s="20">
        <v>88.6</v>
      </c>
      <c r="K51" s="20">
        <v>28.400000000000002</v>
      </c>
      <c r="L51" s="20">
        <v>340.2</v>
      </c>
      <c r="M51" s="20">
        <v>-101.7</v>
      </c>
      <c r="N51" s="20">
        <v>75.199999999999989</v>
      </c>
      <c r="O51" s="20">
        <v>121.1</v>
      </c>
      <c r="P51" s="20">
        <v>-50.800000000000004</v>
      </c>
      <c r="Q51" s="20">
        <v>-5.8</v>
      </c>
      <c r="R51" s="20">
        <v>4.8000000000000007</v>
      </c>
      <c r="S51" s="20">
        <v>-187.9</v>
      </c>
      <c r="T51" s="20">
        <v>-49.2</v>
      </c>
      <c r="U51" s="20">
        <v>-128.60000000000002</v>
      </c>
      <c r="V51" s="20">
        <v>4.3000000000000007</v>
      </c>
      <c r="W51" s="20">
        <v>83.299999999999983</v>
      </c>
      <c r="X51" s="20">
        <v>81.400000000000006</v>
      </c>
      <c r="Y51" s="20">
        <v>97.4</v>
      </c>
      <c r="Z51" s="20">
        <v>13.9</v>
      </c>
      <c r="AA51" s="20">
        <v>34.100000000000009</v>
      </c>
      <c r="AB51" s="20">
        <v>37.113</v>
      </c>
      <c r="AC51" s="20">
        <v>249.26599999999999</v>
      </c>
      <c r="AD51" s="20">
        <v>59.269689107824533</v>
      </c>
      <c r="AE51" s="20">
        <v>107.84580345041931</v>
      </c>
      <c r="AF51" s="20">
        <v>2.7045568912814986</v>
      </c>
      <c r="AG51" s="20">
        <v>94.381468036631233</v>
      </c>
      <c r="AH51" s="20">
        <v>-24.573498862252194</v>
      </c>
      <c r="AI51" s="20">
        <v>-4.4208568167119893</v>
      </c>
    </row>
    <row r="52" spans="1:35" ht="12.75" hidden="1" customHeight="1" outlineLevel="1" x14ac:dyDescent="0.4">
      <c r="A52" s="25" t="s">
        <v>145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</row>
    <row r="53" spans="1:35" ht="12.75" customHeight="1" collapsed="1" x14ac:dyDescent="0.4">
      <c r="A53" s="25" t="s">
        <v>146</v>
      </c>
      <c r="B53" s="23">
        <v>-12.100000000000001</v>
      </c>
      <c r="C53" s="23">
        <v>38.400000000000006</v>
      </c>
      <c r="D53" s="23">
        <v>3.9000000000000004</v>
      </c>
      <c r="E53" s="23">
        <v>31.199999999999996</v>
      </c>
      <c r="F53" s="23">
        <v>4.3999999999999995</v>
      </c>
      <c r="G53" s="23">
        <v>-22.9</v>
      </c>
      <c r="H53" s="23">
        <v>-16.7</v>
      </c>
      <c r="I53" s="23">
        <v>-52.3</v>
      </c>
      <c r="J53" s="23">
        <v>66</v>
      </c>
      <c r="K53" s="23">
        <v>13.9</v>
      </c>
      <c r="L53" s="23">
        <v>306.5</v>
      </c>
      <c r="M53" s="23">
        <v>-112.89999999999999</v>
      </c>
      <c r="N53" s="23">
        <v>52.699999999999996</v>
      </c>
      <c r="O53" s="23">
        <v>103.5</v>
      </c>
      <c r="P53" s="23">
        <v>-49.6</v>
      </c>
      <c r="Q53" s="23">
        <v>-13.1</v>
      </c>
      <c r="R53" s="23">
        <v>-24.4</v>
      </c>
      <c r="S53" s="23">
        <v>-164.8</v>
      </c>
      <c r="T53" s="23">
        <v>-73.3</v>
      </c>
      <c r="U53" s="23">
        <v>-119.4</v>
      </c>
      <c r="V53" s="23">
        <v>-4</v>
      </c>
      <c r="W53" s="23">
        <v>96.699999999999989</v>
      </c>
      <c r="X53" s="23">
        <v>39</v>
      </c>
      <c r="Y53" s="23">
        <v>86.7</v>
      </c>
      <c r="Z53" s="23">
        <v>-20.5</v>
      </c>
      <c r="AA53" s="23">
        <v>-11.799999999999997</v>
      </c>
      <c r="AB53" s="23">
        <v>85.134</v>
      </c>
      <c r="AC53" s="23">
        <v>205.095</v>
      </c>
      <c r="AD53" s="23">
        <v>88.899999999999977</v>
      </c>
      <c r="AE53" s="23">
        <v>158.10000000000002</v>
      </c>
      <c r="AF53" s="23">
        <v>47.699999999999989</v>
      </c>
      <c r="AG53" s="23">
        <v>143.69999999999999</v>
      </c>
      <c r="AH53" s="23">
        <v>30.600000000000023</v>
      </c>
      <c r="AI53" s="23">
        <v>61.499999999999972</v>
      </c>
    </row>
    <row r="54" spans="1:35" ht="12.75" customHeight="1" x14ac:dyDescent="0.4">
      <c r="A54" s="25" t="s">
        <v>147</v>
      </c>
      <c r="B54" s="23">
        <v>3.4</v>
      </c>
      <c r="C54" s="23">
        <v>3.5</v>
      </c>
      <c r="D54" s="23">
        <v>3.4</v>
      </c>
      <c r="E54" s="23">
        <v>4</v>
      </c>
      <c r="F54" s="23">
        <v>4</v>
      </c>
      <c r="G54" s="23">
        <v>4</v>
      </c>
      <c r="H54" s="23">
        <v>3.9</v>
      </c>
      <c r="I54" s="23">
        <v>3.8</v>
      </c>
      <c r="J54" s="23">
        <v>4.2</v>
      </c>
      <c r="K54" s="23">
        <v>3.7</v>
      </c>
      <c r="L54" s="23">
        <v>4.7</v>
      </c>
      <c r="M54" s="23">
        <v>1.6</v>
      </c>
      <c r="N54" s="23">
        <v>3.1</v>
      </c>
      <c r="O54" s="23">
        <v>3</v>
      </c>
      <c r="P54" s="23">
        <v>2.4</v>
      </c>
      <c r="Q54" s="23">
        <v>2.1</v>
      </c>
      <c r="R54" s="23">
        <v>2</v>
      </c>
      <c r="S54" s="23">
        <v>2.4</v>
      </c>
      <c r="T54" s="23">
        <v>1.8</v>
      </c>
      <c r="U54" s="23">
        <v>3.6</v>
      </c>
      <c r="V54" s="23">
        <v>3.1</v>
      </c>
      <c r="W54" s="23">
        <v>6</v>
      </c>
      <c r="X54" s="23">
        <v>4.5999999999999996</v>
      </c>
      <c r="Y54" s="23">
        <v>1.5</v>
      </c>
      <c r="Z54" s="23">
        <v>15.1</v>
      </c>
      <c r="AA54" s="23">
        <v>26.3</v>
      </c>
      <c r="AB54" s="23">
        <v>-21.399000000000001</v>
      </c>
      <c r="AC54" s="23">
        <v>69.629000000000005</v>
      </c>
      <c r="AD54" s="23">
        <v>0.55826077762549176</v>
      </c>
      <c r="AE54" s="23">
        <v>-11.773963661974562</v>
      </c>
      <c r="AF54" s="23">
        <v>-14.891576532192062</v>
      </c>
      <c r="AG54" s="23">
        <v>-17.042038409993438</v>
      </c>
      <c r="AH54" s="23">
        <v>-19.141748645723965</v>
      </c>
      <c r="AI54" s="23">
        <v>-21.170742142397899</v>
      </c>
    </row>
    <row r="55" spans="1:35" ht="12.75" customHeight="1" x14ac:dyDescent="0.4">
      <c r="A55" s="25" t="s">
        <v>148</v>
      </c>
      <c r="B55" s="23">
        <v>9.1</v>
      </c>
      <c r="C55" s="23">
        <v>10</v>
      </c>
      <c r="D55" s="23">
        <v>10.3</v>
      </c>
      <c r="E55" s="23">
        <v>4.4000000000000004</v>
      </c>
      <c r="F55" s="23">
        <v>2.5</v>
      </c>
      <c r="G55" s="23">
        <v>0.4</v>
      </c>
      <c r="H55" s="23">
        <v>-6.6</v>
      </c>
      <c r="I55" s="23">
        <v>-1.9</v>
      </c>
      <c r="J55" s="23">
        <v>18.399999999999999</v>
      </c>
      <c r="K55" s="23">
        <v>10.8</v>
      </c>
      <c r="L55" s="23">
        <v>29</v>
      </c>
      <c r="M55" s="23">
        <v>9.6</v>
      </c>
      <c r="N55" s="23">
        <v>19.399999999999999</v>
      </c>
      <c r="O55" s="23">
        <v>14.6</v>
      </c>
      <c r="P55" s="23">
        <v>-3.6</v>
      </c>
      <c r="Q55" s="23">
        <v>5.2</v>
      </c>
      <c r="R55" s="23">
        <v>27.2</v>
      </c>
      <c r="S55" s="23">
        <v>-25.5</v>
      </c>
      <c r="T55" s="23">
        <v>22.3</v>
      </c>
      <c r="U55" s="23">
        <v>-12.8</v>
      </c>
      <c r="V55" s="23">
        <v>5.2</v>
      </c>
      <c r="W55" s="23">
        <v>-19.399999999999999</v>
      </c>
      <c r="X55" s="23">
        <v>37.799999999999997</v>
      </c>
      <c r="Y55" s="23">
        <v>9.1999999999999993</v>
      </c>
      <c r="Z55" s="23">
        <v>19.3</v>
      </c>
      <c r="AA55" s="23">
        <v>19.600000000000001</v>
      </c>
      <c r="AB55" s="23">
        <v>-26.622</v>
      </c>
      <c r="AC55" s="23">
        <v>-25.457999999999998</v>
      </c>
      <c r="AD55" s="23">
        <v>-30.188571669800936</v>
      </c>
      <c r="AE55" s="23">
        <v>-38.480232887606149</v>
      </c>
      <c r="AF55" s="23">
        <v>-30.103866576526428</v>
      </c>
      <c r="AG55" s="23">
        <v>-32.276493553375317</v>
      </c>
      <c r="AH55" s="23">
        <v>-36.031750216528252</v>
      </c>
      <c r="AI55" s="23">
        <v>-44.750114674314062</v>
      </c>
    </row>
    <row r="56" spans="1:35" ht="3" customHeight="1" x14ac:dyDescent="0.4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93AD2-6FF4-47D9-A75D-12A84E14BFC8}">
  <dimension ref="A1:AI51"/>
  <sheetViews>
    <sheetView workbookViewId="0">
      <selection sqref="A1:XFD1048576"/>
    </sheetView>
  </sheetViews>
  <sheetFormatPr defaultColWidth="8.921875" defaultRowHeight="14.6" outlineLevelRow="1" outlineLevelCol="1" x14ac:dyDescent="0.4"/>
  <cols>
    <col min="1" max="1" width="32.53515625" style="17" customWidth="1"/>
    <col min="2" max="25" width="8.61328125" style="38" customWidth="1" outlineLevel="1"/>
    <col min="26" max="27" width="8" style="38" customWidth="1" outlineLevel="1"/>
    <col min="28" max="30" width="8" style="17" customWidth="1" outlineLevel="1"/>
    <col min="31" max="35" width="8" style="17" customWidth="1"/>
    <col min="36" max="16384" width="8.921875" style="17"/>
  </cols>
  <sheetData>
    <row r="1" spans="1:35" x14ac:dyDescent="0.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5" ht="24" x14ac:dyDescent="0.4">
      <c r="A2" s="4" t="s">
        <v>82</v>
      </c>
      <c r="B2" s="18">
        <v>1998</v>
      </c>
      <c r="C2" s="18">
        <v>1999</v>
      </c>
      <c r="D2" s="18">
        <v>2000</v>
      </c>
      <c r="E2" s="18">
        <v>2001</v>
      </c>
      <c r="F2" s="18">
        <v>2002</v>
      </c>
      <c r="G2" s="18">
        <v>2003</v>
      </c>
      <c r="H2" s="18">
        <v>2004</v>
      </c>
      <c r="I2" s="18">
        <v>2005</v>
      </c>
      <c r="J2" s="18">
        <v>2006</v>
      </c>
      <c r="K2" s="18">
        <v>2007</v>
      </c>
      <c r="L2" s="18">
        <v>2008</v>
      </c>
      <c r="M2" s="18">
        <v>2009</v>
      </c>
      <c r="N2" s="18">
        <v>2010</v>
      </c>
      <c r="O2" s="18">
        <v>2011</v>
      </c>
      <c r="P2" s="18">
        <v>2012</v>
      </c>
      <c r="Q2" s="18">
        <v>2013</v>
      </c>
      <c r="R2" s="18">
        <v>2014</v>
      </c>
      <c r="S2" s="18">
        <v>2015</v>
      </c>
      <c r="T2" s="18">
        <v>2016</v>
      </c>
      <c r="U2" s="18">
        <v>2017</v>
      </c>
      <c r="V2" s="18">
        <v>2018</v>
      </c>
      <c r="W2" s="18">
        <v>2019</v>
      </c>
      <c r="X2" s="18">
        <v>2020</v>
      </c>
      <c r="Y2" s="18">
        <v>2021</v>
      </c>
      <c r="Z2" s="18">
        <v>2022</v>
      </c>
      <c r="AA2" s="18">
        <v>2023</v>
      </c>
      <c r="AB2" s="18">
        <v>2024</v>
      </c>
      <c r="AC2" s="18" t="s">
        <v>388</v>
      </c>
      <c r="AD2" s="18" t="s">
        <v>88</v>
      </c>
      <c r="AE2" s="18" t="s">
        <v>89</v>
      </c>
      <c r="AF2" s="18" t="s">
        <v>90</v>
      </c>
      <c r="AG2" s="18" t="s">
        <v>91</v>
      </c>
      <c r="AH2" s="18" t="s">
        <v>92</v>
      </c>
      <c r="AI2" s="18" t="s">
        <v>93</v>
      </c>
    </row>
    <row r="3" spans="1:35" ht="24" hidden="1" x14ac:dyDescent="0.4">
      <c r="A3" s="4"/>
      <c r="B3" s="18" t="s">
        <v>94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 t="s">
        <v>95</v>
      </c>
      <c r="AA3" s="18" t="s">
        <v>96</v>
      </c>
      <c r="AB3" s="18" t="s">
        <v>97</v>
      </c>
      <c r="AC3" s="18" t="s">
        <v>98</v>
      </c>
      <c r="AD3" s="18" t="s">
        <v>99</v>
      </c>
      <c r="AE3" s="18" t="s">
        <v>100</v>
      </c>
      <c r="AF3" s="18" t="s">
        <v>101</v>
      </c>
      <c r="AG3" s="18" t="s">
        <v>102</v>
      </c>
      <c r="AH3" s="18" t="s">
        <v>149</v>
      </c>
      <c r="AI3" s="18" t="s">
        <v>154</v>
      </c>
    </row>
    <row r="4" spans="1:35" x14ac:dyDescent="0.4">
      <c r="A4" s="6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</row>
    <row r="5" spans="1:35" x14ac:dyDescent="0.4">
      <c r="A5" s="19" t="s">
        <v>103</v>
      </c>
      <c r="B5" s="20">
        <v>64.8</v>
      </c>
      <c r="C5" s="20">
        <v>72</v>
      </c>
      <c r="D5" s="20">
        <v>80.199999999999989</v>
      </c>
      <c r="E5" s="20">
        <v>92.7</v>
      </c>
      <c r="F5" s="20">
        <v>98.3</v>
      </c>
      <c r="G5" s="20">
        <v>104.8</v>
      </c>
      <c r="H5" s="20">
        <v>115.69999999999999</v>
      </c>
      <c r="I5" s="20">
        <v>133.69999999999999</v>
      </c>
      <c r="J5" s="20">
        <v>164.6</v>
      </c>
      <c r="K5" s="20">
        <v>189.00000000000003</v>
      </c>
      <c r="L5" s="20">
        <v>197.2</v>
      </c>
      <c r="M5" s="20">
        <v>192.8</v>
      </c>
      <c r="N5" s="20">
        <v>195.6</v>
      </c>
      <c r="O5" s="20">
        <v>216</v>
      </c>
      <c r="P5" s="20">
        <v>225.49999999999997</v>
      </c>
      <c r="Q5" s="20">
        <v>248.6</v>
      </c>
      <c r="R5" s="20">
        <v>260.10000000000002</v>
      </c>
      <c r="S5" s="20">
        <v>280.79999999999995</v>
      </c>
      <c r="T5" s="20">
        <v>316.5</v>
      </c>
      <c r="U5" s="20">
        <v>343.99999999999994</v>
      </c>
      <c r="V5" s="20">
        <v>369.9</v>
      </c>
      <c r="W5" s="20">
        <v>384</v>
      </c>
      <c r="X5" s="20">
        <v>407.5</v>
      </c>
      <c r="Y5" s="20">
        <v>441.59999999999997</v>
      </c>
      <c r="Z5" s="20">
        <v>494.4</v>
      </c>
      <c r="AA5" s="20">
        <v>563.70000000000005</v>
      </c>
      <c r="AB5" s="20">
        <v>615.69299999999998</v>
      </c>
      <c r="AC5" s="20">
        <v>670.09</v>
      </c>
      <c r="AD5" s="20">
        <v>710.29172246144242</v>
      </c>
      <c r="AE5" s="20">
        <v>746.58187470281166</v>
      </c>
      <c r="AF5" s="20">
        <v>783.55784142707171</v>
      </c>
      <c r="AG5" s="20">
        <v>821.5969921426489</v>
      </c>
      <c r="AH5" s="20">
        <v>861.56144504064378</v>
      </c>
      <c r="AI5" s="20">
        <v>899.17295257248622</v>
      </c>
    </row>
    <row r="6" spans="1:35" x14ac:dyDescent="0.4">
      <c r="A6" s="21" t="s">
        <v>104</v>
      </c>
      <c r="B6" s="20">
        <v>47.4</v>
      </c>
      <c r="C6" s="20">
        <v>52.6</v>
      </c>
      <c r="D6" s="20">
        <v>59.5</v>
      </c>
      <c r="E6" s="20">
        <v>68.400000000000006</v>
      </c>
      <c r="F6" s="20">
        <v>71.5</v>
      </c>
      <c r="G6" s="20">
        <v>75.3</v>
      </c>
      <c r="H6" s="20">
        <v>83.5</v>
      </c>
      <c r="I6" s="20">
        <v>96.2</v>
      </c>
      <c r="J6" s="20">
        <v>118.6</v>
      </c>
      <c r="K6" s="20">
        <v>134.70000000000002</v>
      </c>
      <c r="L6" s="20">
        <v>142.9</v>
      </c>
      <c r="M6" s="20">
        <v>140.30000000000001</v>
      </c>
      <c r="N6" s="20">
        <v>139</v>
      </c>
      <c r="O6" s="20">
        <v>157.1</v>
      </c>
      <c r="P6" s="20">
        <v>166.39999999999998</v>
      </c>
      <c r="Q6" s="20">
        <v>183.6</v>
      </c>
      <c r="R6" s="20">
        <v>193.5</v>
      </c>
      <c r="S6" s="20">
        <v>212.29999999999998</v>
      </c>
      <c r="T6" s="20">
        <v>239.5</v>
      </c>
      <c r="U6" s="20">
        <v>267.89999999999998</v>
      </c>
      <c r="V6" s="20">
        <v>290.5</v>
      </c>
      <c r="W6" s="20">
        <v>302.39999999999998</v>
      </c>
      <c r="X6" s="20">
        <v>319.2</v>
      </c>
      <c r="Y6" s="20">
        <v>349.2</v>
      </c>
      <c r="Z6" s="20">
        <v>389.4</v>
      </c>
      <c r="AA6" s="20">
        <v>438.8</v>
      </c>
      <c r="AB6" s="20">
        <v>479.93700000000001</v>
      </c>
      <c r="AC6" s="20">
        <v>522.01599999999996</v>
      </c>
      <c r="AD6" s="20">
        <v>557.68275714149763</v>
      </c>
      <c r="AE6" s="20">
        <v>587.08649728603848</v>
      </c>
      <c r="AF6" s="20">
        <v>617.24068007788276</v>
      </c>
      <c r="AG6" s="20">
        <v>648.10096125541963</v>
      </c>
      <c r="AH6" s="20">
        <v>680.66504533484499</v>
      </c>
      <c r="AI6" s="20">
        <v>710.56761518869564</v>
      </c>
    </row>
    <row r="7" spans="1:35" x14ac:dyDescent="0.4">
      <c r="A7" s="22" t="s">
        <v>105</v>
      </c>
      <c r="B7" s="23">
        <v>36.9</v>
      </c>
      <c r="C7" s="23">
        <v>41.5</v>
      </c>
      <c r="D7" s="23">
        <v>46</v>
      </c>
      <c r="E7" s="23">
        <v>54.2</v>
      </c>
      <c r="F7" s="23">
        <v>58.2</v>
      </c>
      <c r="G7" s="23">
        <v>61.1</v>
      </c>
      <c r="H7" s="23">
        <v>66.2</v>
      </c>
      <c r="I7" s="23">
        <v>74.5</v>
      </c>
      <c r="J7" s="23">
        <v>85.5</v>
      </c>
      <c r="K7" s="23">
        <v>98</v>
      </c>
      <c r="L7" s="23">
        <v>105.9</v>
      </c>
      <c r="M7" s="23">
        <v>107.6</v>
      </c>
      <c r="N7" s="23">
        <v>106.8</v>
      </c>
      <c r="O7" s="23">
        <v>126.6</v>
      </c>
      <c r="P7" s="23">
        <v>135.1</v>
      </c>
      <c r="Q7" s="23">
        <v>149.19999999999999</v>
      </c>
      <c r="R7" s="23">
        <v>157.9</v>
      </c>
      <c r="S7" s="23">
        <v>172.1</v>
      </c>
      <c r="T7" s="23">
        <v>191.4</v>
      </c>
      <c r="U7" s="23">
        <v>211.1</v>
      </c>
      <c r="V7" s="23">
        <v>232.6</v>
      </c>
      <c r="W7" s="23">
        <v>242.8</v>
      </c>
      <c r="X7" s="23">
        <v>254.9</v>
      </c>
      <c r="Y7" s="23">
        <v>276.89999999999998</v>
      </c>
      <c r="Z7" s="23">
        <v>303.39999999999998</v>
      </c>
      <c r="AA7" s="23">
        <v>346.5</v>
      </c>
      <c r="AB7" s="23">
        <v>375.44499999999999</v>
      </c>
      <c r="AC7" s="23">
        <v>409.43799999999999</v>
      </c>
      <c r="AD7" s="23">
        <v>432.4</v>
      </c>
      <c r="AE7" s="23">
        <v>455.2</v>
      </c>
      <c r="AF7" s="23">
        <v>478.3</v>
      </c>
      <c r="AG7" s="23">
        <v>503</v>
      </c>
      <c r="AH7" s="23">
        <v>528.70000000000005</v>
      </c>
      <c r="AI7" s="23">
        <v>551.5</v>
      </c>
    </row>
    <row r="8" spans="1:35" hidden="1" outlineLevel="1" x14ac:dyDescent="0.4">
      <c r="A8" s="25" t="s">
        <v>155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  <c r="AF8" s="23">
        <v>0</v>
      </c>
      <c r="AG8" s="23">
        <v>0</v>
      </c>
      <c r="AH8" s="23">
        <v>0</v>
      </c>
      <c r="AI8" s="23">
        <v>0</v>
      </c>
    </row>
    <row r="9" spans="1:35" collapsed="1" x14ac:dyDescent="0.4">
      <c r="A9" s="22" t="s">
        <v>107</v>
      </c>
      <c r="B9" s="23">
        <v>10.1</v>
      </c>
      <c r="C9" s="23">
        <v>10.9</v>
      </c>
      <c r="D9" s="23">
        <v>13.4</v>
      </c>
      <c r="E9" s="23">
        <v>13.8</v>
      </c>
      <c r="F9" s="23">
        <v>12.7</v>
      </c>
      <c r="G9" s="23">
        <v>13.5</v>
      </c>
      <c r="H9" s="23">
        <v>16.5</v>
      </c>
      <c r="I9" s="23">
        <v>20.7</v>
      </c>
      <c r="J9" s="23">
        <v>31.5</v>
      </c>
      <c r="K9" s="23">
        <v>34.799999999999997</v>
      </c>
      <c r="L9" s="23">
        <v>34.5</v>
      </c>
      <c r="M9" s="23">
        <v>30.9</v>
      </c>
      <c r="N9" s="23">
        <v>31.1</v>
      </c>
      <c r="O9" s="23">
        <v>29.2</v>
      </c>
      <c r="P9" s="23">
        <v>29.7</v>
      </c>
      <c r="Q9" s="23">
        <v>32.4</v>
      </c>
      <c r="R9" s="23">
        <v>33.6</v>
      </c>
      <c r="S9" s="23">
        <v>37.5</v>
      </c>
      <c r="T9" s="23">
        <v>44.1</v>
      </c>
      <c r="U9" s="23">
        <v>49.6</v>
      </c>
      <c r="V9" s="23">
        <v>54.1</v>
      </c>
      <c r="W9" s="23">
        <v>59.2</v>
      </c>
      <c r="X9" s="23">
        <v>61.6</v>
      </c>
      <c r="Y9" s="23">
        <v>66.7</v>
      </c>
      <c r="Z9" s="23">
        <v>73.7</v>
      </c>
      <c r="AA9" s="23">
        <v>82.3</v>
      </c>
      <c r="AB9" s="23">
        <v>93.251000000000005</v>
      </c>
      <c r="AC9" s="23">
        <v>101.866</v>
      </c>
      <c r="AD9" s="23">
        <v>112.04560984620616</v>
      </c>
      <c r="AE9" s="23">
        <v>118.29194701377418</v>
      </c>
      <c r="AF9" s="23">
        <v>125.00626604881184</v>
      </c>
      <c r="AG9" s="23">
        <v>130.81818687562185</v>
      </c>
      <c r="AH9" s="23">
        <v>137.32520159555227</v>
      </c>
      <c r="AI9" s="23">
        <v>144.06177535592067</v>
      </c>
    </row>
    <row r="10" spans="1:35" x14ac:dyDescent="0.4">
      <c r="A10" s="22" t="s">
        <v>108</v>
      </c>
      <c r="B10" s="23">
        <v>0.4</v>
      </c>
      <c r="C10" s="23">
        <v>0.2</v>
      </c>
      <c r="D10" s="23">
        <v>0.1</v>
      </c>
      <c r="E10" s="23">
        <v>0.4</v>
      </c>
      <c r="F10" s="23">
        <v>0.60000000000000009</v>
      </c>
      <c r="G10" s="23">
        <v>0.7</v>
      </c>
      <c r="H10" s="23">
        <v>0.79999999999999993</v>
      </c>
      <c r="I10" s="23">
        <v>1</v>
      </c>
      <c r="J10" s="23">
        <v>1.6</v>
      </c>
      <c r="K10" s="23">
        <v>1.9</v>
      </c>
      <c r="L10" s="23">
        <v>2.5</v>
      </c>
      <c r="M10" s="23">
        <v>1.8</v>
      </c>
      <c r="N10" s="23">
        <v>1.1000000000000001</v>
      </c>
      <c r="O10" s="23">
        <v>1.3</v>
      </c>
      <c r="P10" s="23">
        <v>1.6</v>
      </c>
      <c r="Q10" s="23">
        <v>2</v>
      </c>
      <c r="R10" s="23">
        <v>2</v>
      </c>
      <c r="S10" s="23">
        <v>2.7</v>
      </c>
      <c r="T10" s="23">
        <v>4</v>
      </c>
      <c r="U10" s="23">
        <v>7.2</v>
      </c>
      <c r="V10" s="23">
        <v>3.8</v>
      </c>
      <c r="W10" s="23">
        <v>0.4</v>
      </c>
      <c r="X10" s="23">
        <v>2.7</v>
      </c>
      <c r="Y10" s="23">
        <v>5.6</v>
      </c>
      <c r="Z10" s="23">
        <v>12.3</v>
      </c>
      <c r="AA10" s="23">
        <v>10</v>
      </c>
      <c r="AB10" s="23">
        <v>11.241</v>
      </c>
      <c r="AC10" s="23">
        <v>10.712</v>
      </c>
      <c r="AD10" s="23">
        <v>13.237147295291498</v>
      </c>
      <c r="AE10" s="23">
        <v>13.594550272264367</v>
      </c>
      <c r="AF10" s="23">
        <v>13.934414029070975</v>
      </c>
      <c r="AG10" s="23">
        <v>14.282774379797749</v>
      </c>
      <c r="AH10" s="23">
        <v>14.639843739292692</v>
      </c>
      <c r="AI10" s="23">
        <v>15.005839832775008</v>
      </c>
    </row>
    <row r="11" spans="1:35" hidden="1" outlineLevel="1" x14ac:dyDescent="0.4">
      <c r="A11" s="22" t="s">
        <v>109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34">
        <v>0</v>
      </c>
      <c r="AH11" s="34">
        <v>0</v>
      </c>
      <c r="AI11" s="34">
        <v>0</v>
      </c>
    </row>
    <row r="12" spans="1:35" hidden="1" outlineLevel="1" x14ac:dyDescent="0.4">
      <c r="A12" s="22" t="s">
        <v>110</v>
      </c>
      <c r="B12" s="34">
        <v>0.2</v>
      </c>
      <c r="C12" s="34">
        <v>0.1</v>
      </c>
      <c r="D12" s="34">
        <v>0</v>
      </c>
      <c r="E12" s="34">
        <v>0.1</v>
      </c>
      <c r="F12" s="34">
        <v>0.2</v>
      </c>
      <c r="G12" s="34">
        <v>0.1</v>
      </c>
      <c r="H12" s="34">
        <v>0.1</v>
      </c>
      <c r="I12" s="34">
        <v>0.1</v>
      </c>
      <c r="J12" s="34">
        <v>0.1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4">
        <v>0</v>
      </c>
      <c r="AI12" s="34">
        <v>0</v>
      </c>
    </row>
    <row r="13" spans="1:35" collapsed="1" x14ac:dyDescent="0.4">
      <c r="A13" s="21" t="s">
        <v>112</v>
      </c>
      <c r="B13" s="20">
        <v>6</v>
      </c>
      <c r="C13" s="20">
        <v>7.3</v>
      </c>
      <c r="D13" s="20">
        <v>8.1</v>
      </c>
      <c r="E13" s="20">
        <v>10</v>
      </c>
      <c r="F13" s="20">
        <v>10</v>
      </c>
      <c r="G13" s="20">
        <v>12</v>
      </c>
      <c r="H13" s="20">
        <v>12.3</v>
      </c>
      <c r="I13" s="20">
        <v>13</v>
      </c>
      <c r="J13" s="20">
        <v>16.3</v>
      </c>
      <c r="K13" s="20">
        <v>19.899999999999999</v>
      </c>
      <c r="L13" s="20">
        <v>21.1</v>
      </c>
      <c r="M13" s="20">
        <v>20.8</v>
      </c>
      <c r="N13" s="20">
        <v>23.1</v>
      </c>
      <c r="O13" s="20">
        <v>24.3</v>
      </c>
      <c r="P13" s="20">
        <v>22.9</v>
      </c>
      <c r="Q13" s="20">
        <v>25.6</v>
      </c>
      <c r="R13" s="20">
        <v>27.3</v>
      </c>
      <c r="S13" s="20">
        <v>28.1</v>
      </c>
      <c r="T13" s="20">
        <v>31.7</v>
      </c>
      <c r="U13" s="20">
        <v>29.7</v>
      </c>
      <c r="V13" s="20">
        <v>31.7</v>
      </c>
      <c r="W13" s="20">
        <v>31.8</v>
      </c>
      <c r="X13" s="20">
        <v>38.299999999999997</v>
      </c>
      <c r="Y13" s="20">
        <v>36.9</v>
      </c>
      <c r="Z13" s="20">
        <v>43.8</v>
      </c>
      <c r="AA13" s="20">
        <v>54</v>
      </c>
      <c r="AB13" s="20">
        <v>61.37</v>
      </c>
      <c r="AC13" s="20">
        <v>68.114000000000004</v>
      </c>
      <c r="AD13" s="20">
        <v>69.288955199832614</v>
      </c>
      <c r="AE13" s="20">
        <v>72.523141275886303</v>
      </c>
      <c r="AF13" s="20">
        <v>75.611306299222917</v>
      </c>
      <c r="AG13" s="20">
        <v>78.903850943347933</v>
      </c>
      <c r="AH13" s="20">
        <v>82.249017913411407</v>
      </c>
      <c r="AI13" s="20">
        <v>85.725212532611337</v>
      </c>
    </row>
    <row r="14" spans="1:35" hidden="1" outlineLevel="1" x14ac:dyDescent="0.4">
      <c r="A14" s="22" t="s">
        <v>113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  <c r="AI14" s="23">
        <v>0</v>
      </c>
    </row>
    <row r="15" spans="1:35" hidden="1" outlineLevel="1" x14ac:dyDescent="0.4">
      <c r="A15" s="22" t="s">
        <v>114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3">
        <v>0</v>
      </c>
      <c r="AG15" s="23">
        <v>0</v>
      </c>
      <c r="AH15" s="23">
        <v>0</v>
      </c>
      <c r="AI15" s="23">
        <v>0</v>
      </c>
    </row>
    <row r="16" spans="1:35" hidden="1" outlineLevel="1" x14ac:dyDescent="0.4">
      <c r="A16" s="22" t="s">
        <v>156</v>
      </c>
      <c r="B16" s="23">
        <v>6</v>
      </c>
      <c r="C16" s="23">
        <v>7.3</v>
      </c>
      <c r="D16" s="23">
        <v>8.1</v>
      </c>
      <c r="E16" s="23">
        <v>10</v>
      </c>
      <c r="F16" s="23">
        <v>10</v>
      </c>
      <c r="G16" s="23">
        <v>12</v>
      </c>
      <c r="H16" s="23">
        <v>12.3</v>
      </c>
      <c r="I16" s="23">
        <v>13</v>
      </c>
      <c r="J16" s="23">
        <v>16.3</v>
      </c>
      <c r="K16" s="23">
        <v>19.899999999999999</v>
      </c>
      <c r="L16" s="23">
        <v>21.1</v>
      </c>
      <c r="M16" s="23">
        <v>20.8</v>
      </c>
      <c r="N16" s="23">
        <v>23.1</v>
      </c>
      <c r="O16" s="23">
        <v>24.3</v>
      </c>
      <c r="P16" s="23">
        <v>22.9</v>
      </c>
      <c r="Q16" s="23">
        <v>25.6</v>
      </c>
      <c r="R16" s="23">
        <v>27.3</v>
      </c>
      <c r="S16" s="23">
        <v>28.1</v>
      </c>
      <c r="T16" s="23">
        <v>31.7</v>
      </c>
      <c r="U16" s="23">
        <v>29.7</v>
      </c>
      <c r="V16" s="23">
        <v>31.7</v>
      </c>
      <c r="W16" s="23">
        <v>31.8</v>
      </c>
      <c r="X16" s="23">
        <v>38.299999999999997</v>
      </c>
      <c r="Y16" s="23">
        <v>36.9</v>
      </c>
      <c r="Z16" s="23">
        <v>43.8</v>
      </c>
      <c r="AA16" s="23">
        <v>54</v>
      </c>
      <c r="AB16" s="23">
        <v>61.37</v>
      </c>
      <c r="AC16" s="23">
        <v>68.114000000000004</v>
      </c>
      <c r="AD16" s="23">
        <v>69.288955199832614</v>
      </c>
      <c r="AE16" s="23">
        <v>72.523141275886303</v>
      </c>
      <c r="AF16" s="23">
        <v>75.611306299222917</v>
      </c>
      <c r="AG16" s="23">
        <v>78.903850943347933</v>
      </c>
      <c r="AH16" s="23">
        <v>82.249017913411407</v>
      </c>
      <c r="AI16" s="23">
        <v>85.725212532611337</v>
      </c>
    </row>
    <row r="17" spans="1:35" collapsed="1" x14ac:dyDescent="0.4">
      <c r="A17" s="21" t="s">
        <v>116</v>
      </c>
      <c r="B17" s="20">
        <v>11.4</v>
      </c>
      <c r="C17" s="20">
        <v>12.100000000000001</v>
      </c>
      <c r="D17" s="20">
        <v>12.6</v>
      </c>
      <c r="E17" s="20">
        <v>14.3</v>
      </c>
      <c r="F17" s="20">
        <v>16.8</v>
      </c>
      <c r="G17" s="20">
        <v>17.5</v>
      </c>
      <c r="H17" s="20">
        <v>19.899999999999999</v>
      </c>
      <c r="I17" s="20">
        <v>24.5</v>
      </c>
      <c r="J17" s="20">
        <v>29.7</v>
      </c>
      <c r="K17" s="20">
        <v>34.4</v>
      </c>
      <c r="L17" s="20">
        <v>33.200000000000003</v>
      </c>
      <c r="M17" s="20">
        <v>31.699999999999996</v>
      </c>
      <c r="N17" s="20">
        <v>33.5</v>
      </c>
      <c r="O17" s="20">
        <v>34.6</v>
      </c>
      <c r="P17" s="20">
        <v>36.199999999999996</v>
      </c>
      <c r="Q17" s="20">
        <v>39.4</v>
      </c>
      <c r="R17" s="20">
        <v>39.299999999999997</v>
      </c>
      <c r="S17" s="20">
        <v>40.4</v>
      </c>
      <c r="T17" s="20">
        <v>45.3</v>
      </c>
      <c r="U17" s="20">
        <v>46.4</v>
      </c>
      <c r="V17" s="20">
        <v>47.7</v>
      </c>
      <c r="W17" s="20">
        <v>49.8</v>
      </c>
      <c r="X17" s="20">
        <v>49.999999999999993</v>
      </c>
      <c r="Y17" s="20">
        <v>55.5</v>
      </c>
      <c r="Z17" s="20">
        <v>61.199999999999996</v>
      </c>
      <c r="AA17" s="20">
        <v>70.899999999999991</v>
      </c>
      <c r="AB17" s="20">
        <v>74.385999999999996</v>
      </c>
      <c r="AC17" s="20">
        <v>79.959999999999994</v>
      </c>
      <c r="AD17" s="20">
        <v>83.320010120112215</v>
      </c>
      <c r="AE17" s="20">
        <v>86.972236140886793</v>
      </c>
      <c r="AF17" s="20">
        <v>90.705855049965933</v>
      </c>
      <c r="AG17" s="20">
        <v>94.592179943881305</v>
      </c>
      <c r="AH17" s="20">
        <v>98.647381792387378</v>
      </c>
      <c r="AI17" s="20">
        <v>102.88012485117927</v>
      </c>
    </row>
    <row r="18" spans="1:35" x14ac:dyDescent="0.4">
      <c r="A18" s="22" t="s">
        <v>117</v>
      </c>
      <c r="B18" s="23">
        <v>3</v>
      </c>
      <c r="C18" s="23">
        <v>3.3</v>
      </c>
      <c r="D18" s="23">
        <v>3.5</v>
      </c>
      <c r="E18" s="23">
        <v>4.5</v>
      </c>
      <c r="F18" s="23">
        <v>6</v>
      </c>
      <c r="G18" s="23">
        <v>5.6</v>
      </c>
      <c r="H18" s="23">
        <v>6.9</v>
      </c>
      <c r="I18" s="23">
        <v>9.1999999999999993</v>
      </c>
      <c r="J18" s="23">
        <v>14.3</v>
      </c>
      <c r="K18" s="23">
        <v>16.5</v>
      </c>
      <c r="L18" s="23">
        <v>13.6</v>
      </c>
      <c r="M18" s="23">
        <v>8.9</v>
      </c>
      <c r="N18" s="23">
        <v>9.4</v>
      </c>
      <c r="O18" s="23">
        <v>11.3</v>
      </c>
      <c r="P18" s="23">
        <v>10.3</v>
      </c>
      <c r="Q18" s="23">
        <v>10.8</v>
      </c>
      <c r="R18" s="23">
        <v>9.1999999999999993</v>
      </c>
      <c r="S18" s="23">
        <v>7.3</v>
      </c>
      <c r="T18" s="23">
        <v>11.1</v>
      </c>
      <c r="U18" s="23">
        <v>11.6</v>
      </c>
      <c r="V18" s="23">
        <v>11.5</v>
      </c>
      <c r="W18" s="23">
        <v>13.6</v>
      </c>
      <c r="X18" s="23">
        <v>14.4</v>
      </c>
      <c r="Y18" s="23">
        <v>15.3</v>
      </c>
      <c r="Z18" s="23">
        <v>17.7</v>
      </c>
      <c r="AA18" s="23">
        <v>23</v>
      </c>
      <c r="AB18" s="23">
        <v>22.576000000000001</v>
      </c>
      <c r="AC18" s="23">
        <v>24.483000000000001</v>
      </c>
      <c r="AD18" s="23">
        <v>25.129889413584898</v>
      </c>
      <c r="AE18" s="23">
        <v>26.241968058588665</v>
      </c>
      <c r="AF18" s="23">
        <v>27.393495036653313</v>
      </c>
      <c r="AG18" s="23">
        <v>28.576716992125625</v>
      </c>
      <c r="AH18" s="23">
        <v>29.81372852743668</v>
      </c>
      <c r="AI18" s="23">
        <v>31.107050335760935</v>
      </c>
    </row>
    <row r="19" spans="1:35" x14ac:dyDescent="0.4">
      <c r="A19" s="24" t="s">
        <v>118</v>
      </c>
      <c r="B19" s="23">
        <v>0.7</v>
      </c>
      <c r="C19" s="23">
        <v>0.9</v>
      </c>
      <c r="D19" s="23">
        <v>1.2</v>
      </c>
      <c r="E19" s="23">
        <v>1.8</v>
      </c>
      <c r="F19" s="23">
        <v>2.6</v>
      </c>
      <c r="G19" s="23">
        <v>2.2999999999999998</v>
      </c>
      <c r="H19" s="23">
        <v>2.2000000000000002</v>
      </c>
      <c r="I19" s="23">
        <v>2.4</v>
      </c>
      <c r="J19" s="23">
        <v>3</v>
      </c>
      <c r="K19" s="23">
        <v>4.9000000000000004</v>
      </c>
      <c r="L19" s="23">
        <v>7.4</v>
      </c>
      <c r="M19" s="23">
        <v>4.9000000000000004</v>
      </c>
      <c r="N19" s="23">
        <v>5.0999999999999996</v>
      </c>
      <c r="O19" s="23">
        <v>6.9</v>
      </c>
      <c r="P19" s="23">
        <v>5.9</v>
      </c>
      <c r="Q19" s="23">
        <v>6.2</v>
      </c>
      <c r="R19" s="23">
        <v>4.0999999999999996</v>
      </c>
      <c r="S19" s="23">
        <v>2.7</v>
      </c>
      <c r="T19" s="23">
        <v>4.5</v>
      </c>
      <c r="U19" s="23">
        <v>4.2</v>
      </c>
      <c r="V19" s="23">
        <v>3.8</v>
      </c>
      <c r="W19" s="23">
        <v>4</v>
      </c>
      <c r="X19" s="23">
        <v>3.4</v>
      </c>
      <c r="Y19" s="23">
        <v>3.2</v>
      </c>
      <c r="Z19" s="23">
        <v>3.6</v>
      </c>
      <c r="AA19" s="23">
        <v>5.8</v>
      </c>
      <c r="AB19" s="23">
        <v>5.4710000000000001</v>
      </c>
      <c r="AC19" s="23">
        <v>4.9240000000000004</v>
      </c>
      <c r="AD19" s="23">
        <v>5.9402093729999992</v>
      </c>
      <c r="AE19" s="23">
        <v>6.1005950260709989</v>
      </c>
      <c r="AF19" s="23">
        <v>6.2531099017227731</v>
      </c>
      <c r="AG19" s="23">
        <v>6.4094376492658416</v>
      </c>
      <c r="AH19" s="23">
        <v>6.5696735904974872</v>
      </c>
      <c r="AI19" s="23">
        <v>6.7339154302599242</v>
      </c>
    </row>
    <row r="20" spans="1:35" hidden="1" outlineLevel="1" x14ac:dyDescent="0.4">
      <c r="A20" s="24" t="s">
        <v>119</v>
      </c>
      <c r="B20" s="35">
        <v>1.9</v>
      </c>
      <c r="C20" s="35">
        <v>1.9</v>
      </c>
      <c r="D20" s="35">
        <v>1.8</v>
      </c>
      <c r="E20" s="35">
        <v>2</v>
      </c>
      <c r="F20" s="35">
        <v>2.6</v>
      </c>
      <c r="G20" s="35">
        <v>2.2000000000000002</v>
      </c>
      <c r="H20" s="35">
        <v>2.6</v>
      </c>
      <c r="I20" s="35">
        <v>3.1</v>
      </c>
      <c r="J20" s="35">
        <v>3.4</v>
      </c>
      <c r="K20" s="35">
        <v>2.8</v>
      </c>
      <c r="L20" s="35">
        <v>2.9</v>
      </c>
      <c r="M20" s="35">
        <v>1.3</v>
      </c>
      <c r="N20" s="35">
        <v>1.6</v>
      </c>
      <c r="O20" s="35">
        <v>1.3</v>
      </c>
      <c r="P20" s="35">
        <v>1</v>
      </c>
      <c r="Q20" s="35">
        <v>1</v>
      </c>
      <c r="R20" s="35">
        <v>1.4</v>
      </c>
      <c r="S20" s="35">
        <v>0.5</v>
      </c>
      <c r="T20" s="35">
        <v>1.3</v>
      </c>
      <c r="U20" s="35">
        <v>1.8</v>
      </c>
      <c r="V20" s="35">
        <v>1.8</v>
      </c>
      <c r="W20" s="35">
        <v>2.9</v>
      </c>
      <c r="X20" s="35">
        <v>3.9</v>
      </c>
      <c r="Y20" s="35">
        <v>4.7</v>
      </c>
      <c r="Z20" s="35">
        <v>5.9</v>
      </c>
      <c r="AA20" s="35">
        <v>8</v>
      </c>
      <c r="AB20" s="35">
        <v>6.9359999999999999</v>
      </c>
      <c r="AC20" s="35">
        <v>8.6660000000000004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</row>
    <row r="21" spans="1:35" collapsed="1" x14ac:dyDescent="0.4">
      <c r="A21" s="22" t="s">
        <v>120</v>
      </c>
      <c r="B21" s="23">
        <v>8.4</v>
      </c>
      <c r="C21" s="23">
        <v>8.8000000000000007</v>
      </c>
      <c r="D21" s="23">
        <v>9.1</v>
      </c>
      <c r="E21" s="23">
        <v>9.8000000000000007</v>
      </c>
      <c r="F21" s="23">
        <v>10.5</v>
      </c>
      <c r="G21" s="23">
        <v>11.4</v>
      </c>
      <c r="H21" s="23">
        <v>12.6</v>
      </c>
      <c r="I21" s="23">
        <v>14.4</v>
      </c>
      <c r="J21" s="23">
        <v>14.6</v>
      </c>
      <c r="K21" s="23">
        <v>17</v>
      </c>
      <c r="L21" s="23">
        <v>18.399999999999999</v>
      </c>
      <c r="M21" s="23">
        <v>20.9</v>
      </c>
      <c r="N21" s="23">
        <v>22.3</v>
      </c>
      <c r="O21" s="23">
        <v>22.2</v>
      </c>
      <c r="P21" s="23">
        <v>25</v>
      </c>
      <c r="Q21" s="23">
        <v>26.2</v>
      </c>
      <c r="R21" s="23">
        <v>27.4</v>
      </c>
      <c r="S21" s="23">
        <v>31</v>
      </c>
      <c r="T21" s="23">
        <v>31.3</v>
      </c>
      <c r="U21" s="23">
        <v>32.5</v>
      </c>
      <c r="V21" s="23">
        <v>35.200000000000003</v>
      </c>
      <c r="W21" s="23">
        <v>33.9</v>
      </c>
      <c r="X21" s="23">
        <v>33.299999999999997</v>
      </c>
      <c r="Y21" s="23">
        <v>38</v>
      </c>
      <c r="Z21" s="23">
        <v>41.4</v>
      </c>
      <c r="AA21" s="23">
        <v>45.6</v>
      </c>
      <c r="AB21" s="23">
        <v>49.667999999999999</v>
      </c>
      <c r="AC21" s="23">
        <v>53.383000000000003</v>
      </c>
      <c r="AD21" s="23">
        <v>55.721850487276669</v>
      </c>
      <c r="AE21" s="23">
        <v>58.141961897640066</v>
      </c>
      <c r="AF21" s="23">
        <v>60.608634631147432</v>
      </c>
      <c r="AG21" s="23">
        <v>63.179955955373849</v>
      </c>
      <c r="AH21" s="23">
        <v>65.860365586780574</v>
      </c>
      <c r="AI21" s="23">
        <v>68.65449159679973</v>
      </c>
    </row>
    <row r="22" spans="1:35" x14ac:dyDescent="0.4">
      <c r="A22" s="36" t="s">
        <v>121</v>
      </c>
      <c r="B22" s="23">
        <v>0</v>
      </c>
      <c r="C22" s="23">
        <v>0</v>
      </c>
      <c r="D22" s="23">
        <v>0</v>
      </c>
      <c r="E22" s="23">
        <v>0</v>
      </c>
      <c r="F22" s="23">
        <v>0.3</v>
      </c>
      <c r="G22" s="23">
        <v>0.5</v>
      </c>
      <c r="H22" s="23">
        <v>0.4</v>
      </c>
      <c r="I22" s="23">
        <v>0.9</v>
      </c>
      <c r="J22" s="23">
        <v>0.8</v>
      </c>
      <c r="K22" s="23">
        <v>0.9</v>
      </c>
      <c r="L22" s="23">
        <v>1.2</v>
      </c>
      <c r="M22" s="23">
        <v>1.9</v>
      </c>
      <c r="N22" s="23">
        <v>1.8</v>
      </c>
      <c r="O22" s="23">
        <v>1.1000000000000001</v>
      </c>
      <c r="P22" s="23">
        <v>0.9</v>
      </c>
      <c r="Q22" s="23">
        <v>2.4</v>
      </c>
      <c r="R22" s="23">
        <v>2.7</v>
      </c>
      <c r="S22" s="23">
        <v>2.1</v>
      </c>
      <c r="T22" s="23">
        <v>2.9</v>
      </c>
      <c r="U22" s="23">
        <v>2.2999999999999998</v>
      </c>
      <c r="V22" s="23">
        <v>1</v>
      </c>
      <c r="W22" s="23">
        <v>2.2999999999999998</v>
      </c>
      <c r="X22" s="23">
        <v>2.2999999999999998</v>
      </c>
      <c r="Y22" s="23">
        <v>2.2000000000000002</v>
      </c>
      <c r="Z22" s="23">
        <v>2.1</v>
      </c>
      <c r="AA22" s="23">
        <v>2.2999999999999998</v>
      </c>
      <c r="AB22" s="23">
        <v>2.1419999999999999</v>
      </c>
      <c r="AC22" s="23">
        <v>2.0940000000000003</v>
      </c>
      <c r="AD22" s="23">
        <v>2.4682702192506571</v>
      </c>
      <c r="AE22" s="23">
        <v>2.5883061846580619</v>
      </c>
      <c r="AF22" s="23">
        <v>2.7037253821651821</v>
      </c>
      <c r="AG22" s="23">
        <v>2.8355069963818265</v>
      </c>
      <c r="AH22" s="23">
        <v>2.9732876781701232</v>
      </c>
      <c r="AI22" s="23">
        <v>3.1185829186186105</v>
      </c>
    </row>
    <row r="23" spans="1:35" x14ac:dyDescent="0.4">
      <c r="A23" s="19" t="s">
        <v>157</v>
      </c>
      <c r="B23" s="20">
        <v>70.900000000000006</v>
      </c>
      <c r="C23" s="20">
        <v>75.8</v>
      </c>
      <c r="D23" s="20">
        <v>83.1</v>
      </c>
      <c r="E23" s="20">
        <v>97.799999999999983</v>
      </c>
      <c r="F23" s="20">
        <v>108.79999999999998</v>
      </c>
      <c r="G23" s="20">
        <v>110.69999999999997</v>
      </c>
      <c r="H23" s="20">
        <v>122.4</v>
      </c>
      <c r="I23" s="20">
        <v>132.69999999999999</v>
      </c>
      <c r="J23" s="20">
        <v>160.80000000000001</v>
      </c>
      <c r="K23" s="20">
        <v>180.4</v>
      </c>
      <c r="L23" s="20">
        <v>209.4</v>
      </c>
      <c r="M23" s="20">
        <v>206.99999999999997</v>
      </c>
      <c r="N23" s="20">
        <v>208.29999999999998</v>
      </c>
      <c r="O23" s="20">
        <v>220.29999999999995</v>
      </c>
      <c r="P23" s="20">
        <v>234.3</v>
      </c>
      <c r="Q23" s="20">
        <v>250.1</v>
      </c>
      <c r="R23" s="20">
        <v>271.39999999999998</v>
      </c>
      <c r="S23" s="20">
        <v>289.3</v>
      </c>
      <c r="T23" s="20">
        <v>309.29999999999995</v>
      </c>
      <c r="U23" s="20">
        <v>370.6</v>
      </c>
      <c r="V23" s="20">
        <v>384.3</v>
      </c>
      <c r="W23" s="20">
        <v>398.4</v>
      </c>
      <c r="X23" s="20">
        <v>439.80000000000007</v>
      </c>
      <c r="Y23" s="20">
        <v>474.9</v>
      </c>
      <c r="Z23" s="20">
        <v>547.19999999999993</v>
      </c>
      <c r="AA23" s="20">
        <v>603.20000000000005</v>
      </c>
      <c r="AB23" s="20">
        <v>640.26599999999996</v>
      </c>
      <c r="AC23" s="20">
        <v>692.37599999999998</v>
      </c>
      <c r="AD23" s="20">
        <v>727.78017573989371</v>
      </c>
      <c r="AE23" s="20">
        <v>754.24224605677989</v>
      </c>
      <c r="AF23" s="20">
        <v>786.19395461988836</v>
      </c>
      <c r="AG23" s="20">
        <v>821.96040993311499</v>
      </c>
      <c r="AH23" s="20">
        <v>860.53152728302985</v>
      </c>
      <c r="AI23" s="20">
        <v>898.18109290494419</v>
      </c>
    </row>
    <row r="24" spans="1:35" x14ac:dyDescent="0.4">
      <c r="A24" s="21" t="s">
        <v>123</v>
      </c>
      <c r="B24" s="20">
        <v>62.900000000000006</v>
      </c>
      <c r="C24" s="20">
        <v>67.899999999999991</v>
      </c>
      <c r="D24" s="20">
        <v>76.099999999999994</v>
      </c>
      <c r="E24" s="20">
        <v>85.699999999999989</v>
      </c>
      <c r="F24" s="20">
        <v>99.499999999999986</v>
      </c>
      <c r="G24" s="20">
        <v>106.09999999999998</v>
      </c>
      <c r="H24" s="20">
        <v>111.4</v>
      </c>
      <c r="I24" s="20">
        <v>122.8</v>
      </c>
      <c r="J24" s="20">
        <v>140.4</v>
      </c>
      <c r="K24" s="20">
        <v>158.9</v>
      </c>
      <c r="L24" s="20">
        <v>187.5</v>
      </c>
      <c r="M24" s="20">
        <v>201.49999999999997</v>
      </c>
      <c r="N24" s="20">
        <v>203.6</v>
      </c>
      <c r="O24" s="20">
        <v>220.79999999999995</v>
      </c>
      <c r="P24" s="20">
        <v>232.4</v>
      </c>
      <c r="Q24" s="20">
        <v>246.4</v>
      </c>
      <c r="R24" s="20">
        <v>264.2</v>
      </c>
      <c r="S24" s="20">
        <v>285.60000000000002</v>
      </c>
      <c r="T24" s="20">
        <v>302.99999999999994</v>
      </c>
      <c r="U24" s="20">
        <v>353.3</v>
      </c>
      <c r="V24" s="20">
        <v>350.8</v>
      </c>
      <c r="W24" s="20">
        <v>374</v>
      </c>
      <c r="X24" s="20">
        <v>418.80000000000007</v>
      </c>
      <c r="Y24" s="20">
        <v>450</v>
      </c>
      <c r="Z24" s="20">
        <v>513.79999999999995</v>
      </c>
      <c r="AA24" s="20">
        <v>557.6</v>
      </c>
      <c r="AB24" s="20">
        <v>597.70799999999997</v>
      </c>
      <c r="AC24" s="20">
        <v>648.01400000000001</v>
      </c>
      <c r="AD24" s="20">
        <v>678.42035452951882</v>
      </c>
      <c r="AE24" s="20">
        <v>701.6164046737249</v>
      </c>
      <c r="AF24" s="20">
        <v>730.41684220225693</v>
      </c>
      <c r="AG24" s="20">
        <v>762.47158857344095</v>
      </c>
      <c r="AH24" s="20">
        <v>790.75766973261648</v>
      </c>
      <c r="AI24" s="20">
        <v>823.94837439886828</v>
      </c>
    </row>
    <row r="25" spans="1:35" x14ac:dyDescent="0.4">
      <c r="A25" s="22" t="s">
        <v>124</v>
      </c>
      <c r="B25" s="23">
        <v>29</v>
      </c>
      <c r="C25" s="23">
        <v>32.9</v>
      </c>
      <c r="D25" s="23">
        <v>37.1</v>
      </c>
      <c r="E25" s="23">
        <v>43.1</v>
      </c>
      <c r="F25" s="23">
        <v>47.3</v>
      </c>
      <c r="G25" s="23">
        <v>50.4</v>
      </c>
      <c r="H25" s="23">
        <v>53.5</v>
      </c>
      <c r="I25" s="23">
        <v>61</v>
      </c>
      <c r="J25" s="23">
        <v>69.2</v>
      </c>
      <c r="K25" s="23">
        <v>75.099999999999994</v>
      </c>
      <c r="L25" s="23">
        <v>84.2</v>
      </c>
      <c r="M25" s="23">
        <v>90.3</v>
      </c>
      <c r="N25" s="23">
        <v>91.4</v>
      </c>
      <c r="O25" s="23">
        <v>99.9</v>
      </c>
      <c r="P25" s="23">
        <v>105.1</v>
      </c>
      <c r="Q25" s="23">
        <v>111.1</v>
      </c>
      <c r="R25" s="23">
        <v>122</v>
      </c>
      <c r="S25" s="23">
        <v>136.5</v>
      </c>
      <c r="T25" s="23">
        <v>144.9</v>
      </c>
      <c r="U25" s="23">
        <v>158.80000000000001</v>
      </c>
      <c r="V25" s="23">
        <v>172.6</v>
      </c>
      <c r="W25" s="23">
        <v>184.6</v>
      </c>
      <c r="X25" s="23">
        <v>208.3</v>
      </c>
      <c r="Y25" s="23">
        <v>228</v>
      </c>
      <c r="Z25" s="23">
        <v>247.1</v>
      </c>
      <c r="AA25" s="23">
        <v>269.3</v>
      </c>
      <c r="AB25" s="23">
        <v>290.43099999999998</v>
      </c>
      <c r="AC25" s="23">
        <v>318.25900000000001</v>
      </c>
      <c r="AD25" s="23">
        <v>337.96551360763277</v>
      </c>
      <c r="AE25" s="23">
        <v>353.34431259367813</v>
      </c>
      <c r="AF25" s="23">
        <v>368.23670775026852</v>
      </c>
      <c r="AG25" s="23">
        <v>384.89706687524779</v>
      </c>
      <c r="AH25" s="23">
        <v>401.71525806562636</v>
      </c>
      <c r="AI25" s="23">
        <v>419.26832509492056</v>
      </c>
    </row>
    <row r="26" spans="1:35" x14ac:dyDescent="0.4">
      <c r="A26" s="22" t="s">
        <v>125</v>
      </c>
      <c r="B26" s="23">
        <v>19.399999999999999</v>
      </c>
      <c r="C26" s="23">
        <v>19.8</v>
      </c>
      <c r="D26" s="23">
        <v>22.2</v>
      </c>
      <c r="E26" s="23">
        <v>24.4</v>
      </c>
      <c r="F26" s="23">
        <v>30.6</v>
      </c>
      <c r="G26" s="23">
        <v>32.299999999999997</v>
      </c>
      <c r="H26" s="23">
        <v>33.5</v>
      </c>
      <c r="I26" s="23">
        <v>35.700000000000003</v>
      </c>
      <c r="J26" s="23">
        <v>41.8</v>
      </c>
      <c r="K26" s="23">
        <v>50.9</v>
      </c>
      <c r="L26" s="23">
        <v>62.8</v>
      </c>
      <c r="M26" s="23">
        <v>65.5</v>
      </c>
      <c r="N26" s="23">
        <v>69.099999999999994</v>
      </c>
      <c r="O26" s="23">
        <v>74.5</v>
      </c>
      <c r="P26" s="23">
        <v>79.400000000000006</v>
      </c>
      <c r="Q26" s="23">
        <v>88.1</v>
      </c>
      <c r="R26" s="23">
        <v>93.4</v>
      </c>
      <c r="S26" s="23">
        <v>97.6</v>
      </c>
      <c r="T26" s="23">
        <v>101.5</v>
      </c>
      <c r="U26" s="23">
        <v>107.4</v>
      </c>
      <c r="V26" s="23">
        <v>120.3</v>
      </c>
      <c r="W26" s="23">
        <v>126.5</v>
      </c>
      <c r="X26" s="23">
        <v>138.9</v>
      </c>
      <c r="Y26" s="23">
        <v>150.30000000000001</v>
      </c>
      <c r="Z26" s="23">
        <v>172.1</v>
      </c>
      <c r="AA26" s="23">
        <v>187.5</v>
      </c>
      <c r="AB26" s="23">
        <v>206.20699999999999</v>
      </c>
      <c r="AC26" s="23">
        <v>226.08199999999999</v>
      </c>
      <c r="AD26" s="23">
        <v>234.95688508356861</v>
      </c>
      <c r="AE26" s="23">
        <v>246.54011854405749</v>
      </c>
      <c r="AF26" s="23">
        <v>258.30965411871148</v>
      </c>
      <c r="AG26" s="23">
        <v>270.64105349249513</v>
      </c>
      <c r="AH26" s="23">
        <v>278.97540945926534</v>
      </c>
      <c r="AI26" s="23">
        <v>291.38860749662314</v>
      </c>
    </row>
    <row r="27" spans="1:35" x14ac:dyDescent="0.4">
      <c r="A27" s="22" t="s">
        <v>126</v>
      </c>
      <c r="B27" s="23">
        <v>6</v>
      </c>
      <c r="C27" s="23">
        <v>6.2</v>
      </c>
      <c r="D27" s="23">
        <v>6.5</v>
      </c>
      <c r="E27" s="23">
        <v>7.3</v>
      </c>
      <c r="F27" s="23">
        <v>8.1</v>
      </c>
      <c r="G27" s="23">
        <v>8.3000000000000007</v>
      </c>
      <c r="H27" s="23">
        <v>8.5</v>
      </c>
      <c r="I27" s="23">
        <v>9</v>
      </c>
      <c r="J27" s="23">
        <v>9.8000000000000007</v>
      </c>
      <c r="K27" s="23">
        <v>10.9</v>
      </c>
      <c r="L27" s="23">
        <v>13.3</v>
      </c>
      <c r="M27" s="23">
        <v>15.7</v>
      </c>
      <c r="N27" s="23">
        <v>16.600000000000001</v>
      </c>
      <c r="O27" s="23">
        <v>17.2</v>
      </c>
      <c r="P27" s="23">
        <v>17.899999999999999</v>
      </c>
      <c r="Q27" s="23">
        <v>18.2</v>
      </c>
      <c r="R27" s="23">
        <v>18.3</v>
      </c>
      <c r="S27" s="23">
        <v>19</v>
      </c>
      <c r="T27" s="23">
        <v>19.5</v>
      </c>
      <c r="U27" s="23">
        <v>19.8</v>
      </c>
      <c r="V27" s="23">
        <v>21</v>
      </c>
      <c r="W27" s="23">
        <v>22.8</v>
      </c>
      <c r="X27" s="23">
        <v>24.6</v>
      </c>
      <c r="Y27" s="23">
        <v>26.6</v>
      </c>
      <c r="Z27" s="23">
        <v>29.3</v>
      </c>
      <c r="AA27" s="23">
        <v>32.4</v>
      </c>
      <c r="AB27" s="23">
        <v>34.917999999999999</v>
      </c>
      <c r="AC27" s="23">
        <v>37.052</v>
      </c>
      <c r="AD27" s="23">
        <v>37.925178789625122</v>
      </c>
      <c r="AE27" s="23">
        <v>38.949158616944999</v>
      </c>
      <c r="AF27" s="23">
        <v>39.922887582368617</v>
      </c>
      <c r="AG27" s="23">
        <v>40.920959771927834</v>
      </c>
      <c r="AH27" s="23">
        <v>41.943983766226026</v>
      </c>
      <c r="AI27" s="23">
        <v>42.992583360381673</v>
      </c>
    </row>
    <row r="28" spans="1:35" x14ac:dyDescent="0.4">
      <c r="A28" s="22" t="s">
        <v>127</v>
      </c>
      <c r="B28" s="23">
        <v>3.2</v>
      </c>
      <c r="C28" s="23">
        <v>3.4</v>
      </c>
      <c r="D28" s="23">
        <v>4</v>
      </c>
      <c r="E28" s="23">
        <v>4.0999999999999996</v>
      </c>
      <c r="F28" s="23">
        <v>4.3</v>
      </c>
      <c r="G28" s="23">
        <v>4.3</v>
      </c>
      <c r="H28" s="23">
        <v>3.9</v>
      </c>
      <c r="I28" s="23">
        <v>4.2</v>
      </c>
      <c r="J28" s="23">
        <v>5.4</v>
      </c>
      <c r="K28" s="23">
        <v>5.9</v>
      </c>
      <c r="L28" s="23">
        <v>7.1</v>
      </c>
      <c r="M28" s="23">
        <v>5.2</v>
      </c>
      <c r="N28" s="23">
        <v>3.7</v>
      </c>
      <c r="O28" s="23">
        <v>5.2</v>
      </c>
      <c r="P28" s="23">
        <v>5.8</v>
      </c>
      <c r="Q28" s="23">
        <v>4.9000000000000004</v>
      </c>
      <c r="R28" s="23">
        <v>5.4</v>
      </c>
      <c r="S28" s="23">
        <v>7.4</v>
      </c>
      <c r="T28" s="23">
        <v>9.6</v>
      </c>
      <c r="U28" s="23">
        <v>11.5</v>
      </c>
      <c r="V28" s="23">
        <v>12.3</v>
      </c>
      <c r="W28" s="23">
        <v>12.2</v>
      </c>
      <c r="X28" s="23">
        <v>14.9</v>
      </c>
      <c r="Y28" s="23">
        <v>16.7</v>
      </c>
      <c r="Z28" s="23">
        <v>31.1</v>
      </c>
      <c r="AA28" s="23">
        <v>35.200000000000003</v>
      </c>
      <c r="AB28" s="23">
        <v>29.645</v>
      </c>
      <c r="AC28" s="23">
        <v>28.114999999999998</v>
      </c>
      <c r="AD28" s="23">
        <v>27.117964027675686</v>
      </c>
      <c r="AE28" s="23">
        <v>20.688276891962087</v>
      </c>
      <c r="AF28" s="23">
        <v>20.189729503375666</v>
      </c>
      <c r="AG28" s="23">
        <v>20.539956160311142</v>
      </c>
      <c r="AH28" s="23">
        <v>20.867820578380041</v>
      </c>
      <c r="AI28" s="23">
        <v>21.186075358920142</v>
      </c>
    </row>
    <row r="29" spans="1:35" x14ac:dyDescent="0.4">
      <c r="A29" s="22" t="s">
        <v>128</v>
      </c>
      <c r="B29" s="23">
        <v>1.2</v>
      </c>
      <c r="C29" s="23">
        <v>1.4</v>
      </c>
      <c r="D29" s="23">
        <v>1.8</v>
      </c>
      <c r="E29" s="23">
        <v>1.4</v>
      </c>
      <c r="F29" s="23">
        <v>1.1000000000000001</v>
      </c>
      <c r="G29" s="23">
        <v>1.3</v>
      </c>
      <c r="H29" s="23">
        <v>1.5</v>
      </c>
      <c r="I29" s="23">
        <v>1.8</v>
      </c>
      <c r="J29" s="23">
        <v>2.1</v>
      </c>
      <c r="K29" s="23">
        <v>2.2999999999999998</v>
      </c>
      <c r="L29" s="23">
        <v>2.6</v>
      </c>
      <c r="M29" s="23">
        <v>1.9</v>
      </c>
      <c r="N29" s="23">
        <v>1.9</v>
      </c>
      <c r="O29" s="23">
        <v>2.7</v>
      </c>
      <c r="P29" s="23">
        <v>3.1</v>
      </c>
      <c r="Q29" s="23">
        <v>2.2000000000000002</v>
      </c>
      <c r="R29" s="23">
        <v>1.1000000000000001</v>
      </c>
      <c r="S29" s="23">
        <v>1.5</v>
      </c>
      <c r="T29" s="23">
        <v>0.9</v>
      </c>
      <c r="U29" s="23">
        <v>1.5</v>
      </c>
      <c r="V29" s="23">
        <v>2.7</v>
      </c>
      <c r="W29" s="23">
        <v>2.2000000000000002</v>
      </c>
      <c r="X29" s="23">
        <v>3.1</v>
      </c>
      <c r="Y29" s="23">
        <v>2.7</v>
      </c>
      <c r="Z29" s="23">
        <v>3.2</v>
      </c>
      <c r="AA29" s="23">
        <v>3.4</v>
      </c>
      <c r="AB29" s="23">
        <v>3.6819999999999999</v>
      </c>
      <c r="AC29" s="23">
        <v>3.9769999999999999</v>
      </c>
      <c r="AD29" s="23">
        <v>4.1307455077131587</v>
      </c>
      <c r="AE29" s="23">
        <v>4.3356057004226844</v>
      </c>
      <c r="AF29" s="23">
        <v>4.5506517431636491</v>
      </c>
      <c r="AG29" s="23">
        <v>4.7716996515878227</v>
      </c>
      <c r="AH29" s="23">
        <v>5.0034849621637001</v>
      </c>
      <c r="AI29" s="23">
        <v>5.2465292442008007</v>
      </c>
    </row>
    <row r="30" spans="1:35" x14ac:dyDescent="0.4">
      <c r="A30" s="22" t="s">
        <v>112</v>
      </c>
      <c r="B30" s="23">
        <v>0.3</v>
      </c>
      <c r="C30" s="23">
        <v>0.3</v>
      </c>
      <c r="D30" s="23">
        <v>0.5</v>
      </c>
      <c r="E30" s="23">
        <v>0.5</v>
      </c>
      <c r="F30" s="23">
        <v>0.6</v>
      </c>
      <c r="G30" s="23">
        <v>0.5</v>
      </c>
      <c r="H30" s="23">
        <v>0.5</v>
      </c>
      <c r="I30" s="23">
        <v>0.5</v>
      </c>
      <c r="J30" s="23">
        <v>0.7</v>
      </c>
      <c r="K30" s="23">
        <v>0.7</v>
      </c>
      <c r="L30" s="23">
        <v>0.9</v>
      </c>
      <c r="M30" s="23">
        <v>1</v>
      </c>
      <c r="N30" s="23">
        <v>1</v>
      </c>
      <c r="O30" s="23">
        <v>1.6</v>
      </c>
      <c r="P30" s="23">
        <v>1.6</v>
      </c>
      <c r="Q30" s="23">
        <v>1.8</v>
      </c>
      <c r="R30" s="23">
        <v>2</v>
      </c>
      <c r="S30" s="23">
        <v>2.1</v>
      </c>
      <c r="T30" s="23">
        <v>2.2000000000000002</v>
      </c>
      <c r="U30" s="23">
        <v>2.4</v>
      </c>
      <c r="V30" s="23">
        <v>2.6</v>
      </c>
      <c r="W30" s="23">
        <v>2.7</v>
      </c>
      <c r="X30" s="23">
        <v>2</v>
      </c>
      <c r="Y30" s="23">
        <v>2.5</v>
      </c>
      <c r="Z30" s="23">
        <v>3.9</v>
      </c>
      <c r="AA30" s="23">
        <v>2.7</v>
      </c>
      <c r="AB30" s="23">
        <v>3.177</v>
      </c>
      <c r="AC30" s="23">
        <v>3.3839999999999999</v>
      </c>
      <c r="AD30" s="23">
        <v>3.5869481940666161</v>
      </c>
      <c r="AE30" s="23">
        <v>3.7543754250202186</v>
      </c>
      <c r="AF30" s="23">
        <v>3.9142434432561712</v>
      </c>
      <c r="AG30" s="23">
        <v>4.0846917785076817</v>
      </c>
      <c r="AH30" s="23">
        <v>4.2578642644762601</v>
      </c>
      <c r="AI30" s="23">
        <v>4.4378197851736392</v>
      </c>
    </row>
    <row r="31" spans="1:35" hidden="1" outlineLevel="1" x14ac:dyDescent="0.4">
      <c r="A31" s="24" t="s">
        <v>129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</row>
    <row r="32" spans="1:35" hidden="1" outlineLevel="1" x14ac:dyDescent="0.4">
      <c r="A32" s="24" t="s">
        <v>153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  <c r="AH32" s="23">
        <v>0</v>
      </c>
      <c r="AI32" s="23">
        <v>0</v>
      </c>
    </row>
    <row r="33" spans="1:35" hidden="1" outlineLevel="1" x14ac:dyDescent="0.4">
      <c r="A33" s="24" t="s">
        <v>158</v>
      </c>
      <c r="B33" s="23">
        <v>0.3</v>
      </c>
      <c r="C33" s="23">
        <v>0.3</v>
      </c>
      <c r="D33" s="23">
        <v>0.5</v>
      </c>
      <c r="E33" s="23">
        <v>0.5</v>
      </c>
      <c r="F33" s="23">
        <v>0.6</v>
      </c>
      <c r="G33" s="23">
        <v>0.5</v>
      </c>
      <c r="H33" s="23">
        <v>0.5</v>
      </c>
      <c r="I33" s="23">
        <v>0.5</v>
      </c>
      <c r="J33" s="23">
        <v>0.7</v>
      </c>
      <c r="K33" s="23">
        <v>0.7</v>
      </c>
      <c r="L33" s="23">
        <v>0.9</v>
      </c>
      <c r="M33" s="23">
        <v>1</v>
      </c>
      <c r="N33" s="23">
        <v>1</v>
      </c>
      <c r="O33" s="23">
        <v>1.6</v>
      </c>
      <c r="P33" s="23">
        <v>1.6</v>
      </c>
      <c r="Q33" s="23">
        <v>1.8</v>
      </c>
      <c r="R33" s="23">
        <v>2</v>
      </c>
      <c r="S33" s="23">
        <v>2.1</v>
      </c>
      <c r="T33" s="23">
        <v>2.2000000000000002</v>
      </c>
      <c r="U33" s="23">
        <v>2.4</v>
      </c>
      <c r="V33" s="23">
        <v>2.6</v>
      </c>
      <c r="W33" s="23">
        <v>2.7</v>
      </c>
      <c r="X33" s="23">
        <v>2</v>
      </c>
      <c r="Y33" s="23">
        <v>2.5</v>
      </c>
      <c r="Z33" s="23">
        <v>3.9</v>
      </c>
      <c r="AA33" s="23">
        <v>2.7</v>
      </c>
      <c r="AB33" s="23">
        <v>3.177</v>
      </c>
      <c r="AC33" s="23">
        <v>3.3839999999999999</v>
      </c>
      <c r="AD33" s="23">
        <v>3.5869481940666161</v>
      </c>
      <c r="AE33" s="23">
        <v>3.7543754250202186</v>
      </c>
      <c r="AF33" s="23">
        <v>3.9142434432561712</v>
      </c>
      <c r="AG33" s="23">
        <v>4.0846917785076817</v>
      </c>
      <c r="AH33" s="23">
        <v>4.2578642644762601</v>
      </c>
      <c r="AI33" s="23">
        <v>4.4378197851736392</v>
      </c>
    </row>
    <row r="34" spans="1:35" collapsed="1" x14ac:dyDescent="0.4">
      <c r="A34" s="22" t="s">
        <v>132</v>
      </c>
      <c r="B34" s="23">
        <v>2.2000000000000002</v>
      </c>
      <c r="C34" s="23">
        <v>2.2999999999999998</v>
      </c>
      <c r="D34" s="23">
        <v>2.2999999999999998</v>
      </c>
      <c r="E34" s="23">
        <v>2.8</v>
      </c>
      <c r="F34" s="23">
        <v>4.5</v>
      </c>
      <c r="G34" s="23">
        <v>5</v>
      </c>
      <c r="H34" s="23">
        <v>5.4</v>
      </c>
      <c r="I34" s="23">
        <v>5.0999999999999996</v>
      </c>
      <c r="J34" s="23">
        <v>5</v>
      </c>
      <c r="K34" s="23">
        <v>5.6</v>
      </c>
      <c r="L34" s="23">
        <v>6.9</v>
      </c>
      <c r="M34" s="23">
        <v>9.1999999999999993</v>
      </c>
      <c r="N34" s="23">
        <v>10.3</v>
      </c>
      <c r="O34" s="23">
        <v>11.6</v>
      </c>
      <c r="P34" s="23">
        <v>11.5</v>
      </c>
      <c r="Q34" s="23">
        <v>12.3</v>
      </c>
      <c r="R34" s="23">
        <v>13.7</v>
      </c>
      <c r="S34" s="23">
        <v>13.8</v>
      </c>
      <c r="T34" s="23">
        <v>13</v>
      </c>
      <c r="U34" s="23">
        <v>7.2</v>
      </c>
      <c r="V34" s="23">
        <v>8</v>
      </c>
      <c r="W34" s="23">
        <v>9.1999999999999993</v>
      </c>
      <c r="X34" s="23">
        <v>13.6</v>
      </c>
      <c r="Y34" s="23">
        <v>11.7</v>
      </c>
      <c r="Z34" s="23">
        <v>13.2</v>
      </c>
      <c r="AA34" s="23">
        <v>13.5</v>
      </c>
      <c r="AB34" s="23">
        <v>14.516999999999999</v>
      </c>
      <c r="AC34" s="23">
        <v>15.208</v>
      </c>
      <c r="AD34" s="23">
        <v>15.762021470999997</v>
      </c>
      <c r="AE34" s="23">
        <v>16.187596050716994</v>
      </c>
      <c r="AF34" s="23">
        <v>16.592285951984916</v>
      </c>
      <c r="AG34" s="23">
        <v>17.007093100784537</v>
      </c>
      <c r="AH34" s="23">
        <v>17.43227042830415</v>
      </c>
      <c r="AI34" s="23">
        <v>17.868077189011753</v>
      </c>
    </row>
    <row r="35" spans="1:35" x14ac:dyDescent="0.4">
      <c r="A35" s="22" t="s">
        <v>133</v>
      </c>
      <c r="B35" s="23">
        <v>1.6</v>
      </c>
      <c r="C35" s="23">
        <v>1.6</v>
      </c>
      <c r="D35" s="23">
        <v>1.7</v>
      </c>
      <c r="E35" s="23">
        <v>2.1</v>
      </c>
      <c r="F35" s="23">
        <v>3</v>
      </c>
      <c r="G35" s="23">
        <v>4</v>
      </c>
      <c r="H35" s="23">
        <v>4.5999999999999996</v>
      </c>
      <c r="I35" s="23">
        <v>5.5</v>
      </c>
      <c r="J35" s="23">
        <v>6.4</v>
      </c>
      <c r="K35" s="23">
        <v>7.5</v>
      </c>
      <c r="L35" s="23">
        <v>9.6999999999999993</v>
      </c>
      <c r="M35" s="23">
        <v>12.7</v>
      </c>
      <c r="N35" s="23">
        <v>9.6</v>
      </c>
      <c r="O35" s="23">
        <v>8.1</v>
      </c>
      <c r="P35" s="23">
        <v>8</v>
      </c>
      <c r="Q35" s="23">
        <v>7.8</v>
      </c>
      <c r="R35" s="23">
        <v>8.3000000000000007</v>
      </c>
      <c r="S35" s="23">
        <v>7.7</v>
      </c>
      <c r="T35" s="23">
        <v>11.4</v>
      </c>
      <c r="U35" s="23">
        <v>44.7</v>
      </c>
      <c r="V35" s="23">
        <v>11.3</v>
      </c>
      <c r="W35" s="23">
        <v>13.8</v>
      </c>
      <c r="X35" s="23">
        <v>13.4</v>
      </c>
      <c r="Y35" s="23">
        <v>11.5</v>
      </c>
      <c r="Z35" s="23">
        <v>13.9</v>
      </c>
      <c r="AA35" s="23">
        <v>13.6</v>
      </c>
      <c r="AB35" s="23">
        <v>15.131</v>
      </c>
      <c r="AC35" s="23">
        <v>15.936999999999999</v>
      </c>
      <c r="AD35" s="23">
        <v>16.975097848236775</v>
      </c>
      <c r="AE35" s="23">
        <v>17.816960850922229</v>
      </c>
      <c r="AF35" s="23">
        <v>18.700682109127968</v>
      </c>
      <c r="AG35" s="23">
        <v>19.609067742578858</v>
      </c>
      <c r="AH35" s="23">
        <v>20.561578208174623</v>
      </c>
      <c r="AI35" s="23">
        <v>21.560356869636703</v>
      </c>
    </row>
    <row r="36" spans="1:35" x14ac:dyDescent="0.4">
      <c r="A36" s="21" t="s">
        <v>134</v>
      </c>
      <c r="B36" s="20">
        <v>8</v>
      </c>
      <c r="C36" s="20">
        <v>7.8999999999999995</v>
      </c>
      <c r="D36" s="20">
        <v>7</v>
      </c>
      <c r="E36" s="20">
        <v>12.099999999999998</v>
      </c>
      <c r="F36" s="20">
        <v>9.2999999999999989</v>
      </c>
      <c r="G36" s="20">
        <v>4.5999999999999996</v>
      </c>
      <c r="H36" s="20">
        <v>11</v>
      </c>
      <c r="I36" s="20">
        <v>9.8999999999999986</v>
      </c>
      <c r="J36" s="20">
        <v>20.399999999999999</v>
      </c>
      <c r="K36" s="20">
        <v>21.5</v>
      </c>
      <c r="L36" s="20">
        <v>21.900000000000002</v>
      </c>
      <c r="M36" s="20">
        <v>5.5</v>
      </c>
      <c r="N36" s="20">
        <v>4.6999999999999993</v>
      </c>
      <c r="O36" s="20">
        <v>-0.5</v>
      </c>
      <c r="P36" s="20">
        <v>1.9000000000000021</v>
      </c>
      <c r="Q36" s="20">
        <v>3.6999999999999993</v>
      </c>
      <c r="R36" s="20">
        <v>7.1999999999999993</v>
      </c>
      <c r="S36" s="20">
        <v>3.6999999999999993</v>
      </c>
      <c r="T36" s="20">
        <v>6.3000000000000007</v>
      </c>
      <c r="U36" s="20">
        <v>17.3</v>
      </c>
      <c r="V36" s="20">
        <v>33.5</v>
      </c>
      <c r="W36" s="20">
        <v>24.400000000000002</v>
      </c>
      <c r="X36" s="20">
        <v>21</v>
      </c>
      <c r="Y36" s="20">
        <v>24.9</v>
      </c>
      <c r="Z36" s="20">
        <v>33.400000000000006</v>
      </c>
      <c r="AA36" s="20">
        <v>45.6</v>
      </c>
      <c r="AB36" s="20">
        <v>42.558</v>
      </c>
      <c r="AC36" s="20">
        <v>44.362000000000002</v>
      </c>
      <c r="AD36" s="20">
        <v>49.359821210374875</v>
      </c>
      <c r="AE36" s="20">
        <v>52.625841383055004</v>
      </c>
      <c r="AF36" s="20">
        <v>55.777112417631386</v>
      </c>
      <c r="AG36" s="20">
        <v>59.488821359673985</v>
      </c>
      <c r="AH36" s="20">
        <v>69.773857550413425</v>
      </c>
      <c r="AI36" s="20">
        <v>74.232718506075926</v>
      </c>
    </row>
    <row r="37" spans="1:35" x14ac:dyDescent="0.4">
      <c r="A37" s="22" t="s">
        <v>135</v>
      </c>
      <c r="B37" s="23">
        <v>14</v>
      </c>
      <c r="C37" s="23">
        <v>14.1</v>
      </c>
      <c r="D37" s="23">
        <v>13.5</v>
      </c>
      <c r="E37" s="23">
        <v>19.399999999999999</v>
      </c>
      <c r="F37" s="23">
        <v>17.399999999999999</v>
      </c>
      <c r="G37" s="23">
        <v>12.9</v>
      </c>
      <c r="H37" s="23">
        <v>19.5</v>
      </c>
      <c r="I37" s="23">
        <v>18.899999999999999</v>
      </c>
      <c r="J37" s="23">
        <v>30.2</v>
      </c>
      <c r="K37" s="23">
        <v>32.4</v>
      </c>
      <c r="L37" s="23">
        <v>35.200000000000003</v>
      </c>
      <c r="M37" s="23">
        <v>21.2</v>
      </c>
      <c r="N37" s="23">
        <v>21.3</v>
      </c>
      <c r="O37" s="23">
        <v>16.7</v>
      </c>
      <c r="P37" s="23">
        <v>19.8</v>
      </c>
      <c r="Q37" s="23">
        <v>21.9</v>
      </c>
      <c r="R37" s="23">
        <v>25.5</v>
      </c>
      <c r="S37" s="23">
        <v>22.7</v>
      </c>
      <c r="T37" s="23">
        <v>25.8</v>
      </c>
      <c r="U37" s="23">
        <v>37.1</v>
      </c>
      <c r="V37" s="23">
        <v>54.5</v>
      </c>
      <c r="W37" s="23">
        <v>47.2</v>
      </c>
      <c r="X37" s="23">
        <v>45.6</v>
      </c>
      <c r="Y37" s="23">
        <v>51.5</v>
      </c>
      <c r="Z37" s="23">
        <v>62.7</v>
      </c>
      <c r="AA37" s="23">
        <v>78</v>
      </c>
      <c r="AB37" s="23">
        <v>77.475999999999999</v>
      </c>
      <c r="AC37" s="23">
        <v>81.414000000000001</v>
      </c>
      <c r="AD37" s="23">
        <v>87.284999999999997</v>
      </c>
      <c r="AE37" s="23">
        <v>91.575000000000003</v>
      </c>
      <c r="AF37" s="23">
        <v>95.7</v>
      </c>
      <c r="AG37" s="23">
        <v>100.40978113160182</v>
      </c>
      <c r="AH37" s="23">
        <v>111.71784131663945</v>
      </c>
      <c r="AI37" s="23">
        <v>117.2253018664576</v>
      </c>
    </row>
    <row r="38" spans="1:35" x14ac:dyDescent="0.4">
      <c r="A38" s="22" t="s">
        <v>136</v>
      </c>
      <c r="B38" s="23">
        <v>-6</v>
      </c>
      <c r="C38" s="23">
        <v>-6.2</v>
      </c>
      <c r="D38" s="23">
        <v>-6.5</v>
      </c>
      <c r="E38" s="23">
        <v>-7.3</v>
      </c>
      <c r="F38" s="23">
        <v>-8.1</v>
      </c>
      <c r="G38" s="23">
        <v>-8.3000000000000007</v>
      </c>
      <c r="H38" s="23">
        <v>-8.5</v>
      </c>
      <c r="I38" s="23">
        <v>-9</v>
      </c>
      <c r="J38" s="23">
        <v>-9.8000000000000007</v>
      </c>
      <c r="K38" s="23">
        <v>-10.9</v>
      </c>
      <c r="L38" s="23">
        <v>-13.3</v>
      </c>
      <c r="M38" s="23">
        <v>-15.7</v>
      </c>
      <c r="N38" s="23">
        <v>-16.600000000000001</v>
      </c>
      <c r="O38" s="23">
        <v>-17.2</v>
      </c>
      <c r="P38" s="23">
        <v>-17.899999999999999</v>
      </c>
      <c r="Q38" s="23">
        <v>-18.2</v>
      </c>
      <c r="R38" s="23">
        <v>-18.3</v>
      </c>
      <c r="S38" s="23">
        <v>-19</v>
      </c>
      <c r="T38" s="23">
        <v>-19.5</v>
      </c>
      <c r="U38" s="23">
        <v>-19.8</v>
      </c>
      <c r="V38" s="23">
        <v>-21</v>
      </c>
      <c r="W38" s="23">
        <v>-22.8</v>
      </c>
      <c r="X38" s="23">
        <v>-24.6</v>
      </c>
      <c r="Y38" s="23">
        <v>-26.6</v>
      </c>
      <c r="Z38" s="23">
        <v>-29.3</v>
      </c>
      <c r="AA38" s="23">
        <v>-32.4</v>
      </c>
      <c r="AB38" s="23">
        <v>-34.917999999999999</v>
      </c>
      <c r="AC38" s="23">
        <v>-37.052</v>
      </c>
      <c r="AD38" s="23">
        <v>-37.925178789625122</v>
      </c>
      <c r="AE38" s="23">
        <v>-38.949158616944999</v>
      </c>
      <c r="AF38" s="23">
        <v>-39.922887582368617</v>
      </c>
      <c r="AG38" s="23">
        <v>-40.920959771927834</v>
      </c>
      <c r="AH38" s="23">
        <v>-41.943983766226026</v>
      </c>
      <c r="AI38" s="23">
        <v>-42.992583360381673</v>
      </c>
    </row>
    <row r="39" spans="1:35" x14ac:dyDescent="0.4">
      <c r="A39" s="19" t="s">
        <v>137</v>
      </c>
      <c r="B39" s="20">
        <v>-3.6000000000000085</v>
      </c>
      <c r="C39" s="20">
        <v>-1.2999999999999972</v>
      </c>
      <c r="D39" s="20">
        <v>-0.10000000000000853</v>
      </c>
      <c r="E39" s="20">
        <v>-2.7999999999999829</v>
      </c>
      <c r="F39" s="20">
        <v>-8.7999999999999829</v>
      </c>
      <c r="G39" s="20">
        <v>-3.8999999999999773</v>
      </c>
      <c r="H39" s="20">
        <v>-5.0000000000000142</v>
      </c>
      <c r="I39" s="20">
        <v>2.7999999999999829</v>
      </c>
      <c r="J39" s="20">
        <v>6.1999999999999886</v>
      </c>
      <c r="K39" s="20">
        <v>9.6000000000000227</v>
      </c>
      <c r="L39" s="20">
        <v>-12.500000000000028</v>
      </c>
      <c r="M39" s="20">
        <v>-13.899999999999977</v>
      </c>
      <c r="N39" s="20">
        <v>-14.099999999999994</v>
      </c>
      <c r="O39" s="20">
        <v>-5.9999999999999716</v>
      </c>
      <c r="P39" s="20">
        <v>-8.9000000000000341</v>
      </c>
      <c r="Q39" s="20">
        <v>-2.7999999999999829</v>
      </c>
      <c r="R39" s="20">
        <v>-10</v>
      </c>
      <c r="S39" s="20">
        <v>-3.8000000000000682</v>
      </c>
      <c r="T39" s="20">
        <v>12.300000000000068</v>
      </c>
      <c r="U39" s="20">
        <v>-19.300000000000068</v>
      </c>
      <c r="V39" s="20">
        <v>-5.9000000000000341</v>
      </c>
      <c r="W39" s="20">
        <v>-6.1999999999999886</v>
      </c>
      <c r="X39" s="20">
        <v>-20.800000000000068</v>
      </c>
      <c r="Y39" s="20">
        <v>-19.800000000000011</v>
      </c>
      <c r="Z39" s="20">
        <v>-25.299999999999955</v>
      </c>
      <c r="AA39" s="20">
        <v>-10.099999999999909</v>
      </c>
      <c r="AB39" s="20">
        <v>-0.39900000000000091</v>
      </c>
      <c r="AC39" s="20">
        <v>0.9050000000000864</v>
      </c>
      <c r="AD39" s="20">
        <v>3.6893013762244209</v>
      </c>
      <c r="AE39" s="20">
        <v>6.9273105119228831</v>
      </c>
      <c r="AF39" s="20">
        <v>11.300506408836327</v>
      </c>
      <c r="AG39" s="20">
        <v>13.767100720579151</v>
      </c>
      <c r="AH39" s="20">
        <v>15.328064745496476</v>
      </c>
      <c r="AI39" s="20">
        <v>15.444019596202224</v>
      </c>
    </row>
    <row r="40" spans="1:35" x14ac:dyDescent="0.4">
      <c r="A40" s="19" t="s">
        <v>71</v>
      </c>
      <c r="B40" s="20">
        <v>-6.1000000000000085</v>
      </c>
      <c r="C40" s="20">
        <v>-3.7999999999999972</v>
      </c>
      <c r="D40" s="20">
        <v>-2.9000000000000057</v>
      </c>
      <c r="E40" s="20">
        <v>-5.0999999999999801</v>
      </c>
      <c r="F40" s="20">
        <v>-10.499999999999986</v>
      </c>
      <c r="G40" s="20">
        <v>-5.8999999999999773</v>
      </c>
      <c r="H40" s="20">
        <v>-6.7000000000000171</v>
      </c>
      <c r="I40" s="20">
        <v>1</v>
      </c>
      <c r="J40" s="20">
        <v>3.7999999999999829</v>
      </c>
      <c r="K40" s="20">
        <v>8.6000000000000227</v>
      </c>
      <c r="L40" s="20">
        <v>-12.200000000000017</v>
      </c>
      <c r="M40" s="20">
        <v>-14.19999999999996</v>
      </c>
      <c r="N40" s="20">
        <v>-12.699999999999989</v>
      </c>
      <c r="O40" s="20">
        <v>-4.2999999999999545</v>
      </c>
      <c r="P40" s="20">
        <v>-8.8000000000000398</v>
      </c>
      <c r="Q40" s="20">
        <v>-1.5</v>
      </c>
      <c r="R40" s="20">
        <v>-11.299999999999955</v>
      </c>
      <c r="S40" s="20">
        <v>-8.5000000000000568</v>
      </c>
      <c r="T40" s="20">
        <v>7.2000000000000455</v>
      </c>
      <c r="U40" s="20">
        <v>-26.60000000000008</v>
      </c>
      <c r="V40" s="20">
        <v>-14.400000000000034</v>
      </c>
      <c r="W40" s="20">
        <v>-14.399999999999977</v>
      </c>
      <c r="X40" s="20">
        <v>-32.300000000000068</v>
      </c>
      <c r="Y40" s="20">
        <v>-33.300000000000011</v>
      </c>
      <c r="Z40" s="20">
        <v>-52.799999999999955</v>
      </c>
      <c r="AA40" s="20">
        <v>-39.5</v>
      </c>
      <c r="AB40" s="20">
        <v>-24.572999999999979</v>
      </c>
      <c r="AC40" s="20">
        <v>-22.285999999999945</v>
      </c>
      <c r="AD40" s="20">
        <v>-17.488453278451288</v>
      </c>
      <c r="AE40" s="20">
        <v>-7.6603713539682303</v>
      </c>
      <c r="AF40" s="20">
        <v>-2.6361131928166515</v>
      </c>
      <c r="AG40" s="20">
        <v>-0.36341779046608735</v>
      </c>
      <c r="AH40" s="20">
        <v>1.02991775761393</v>
      </c>
      <c r="AI40" s="20">
        <v>0.99185966754203037</v>
      </c>
    </row>
    <row r="41" spans="1:35" x14ac:dyDescent="0.4">
      <c r="A41" s="19" t="s">
        <v>138</v>
      </c>
      <c r="B41" s="20">
        <v>0.19999999999999998</v>
      </c>
      <c r="C41" s="20">
        <v>5.7</v>
      </c>
      <c r="D41" s="20">
        <v>0.49999999999999994</v>
      </c>
      <c r="E41" s="20">
        <v>2.2999999999999998</v>
      </c>
      <c r="F41" s="20">
        <v>1.1000000000000001</v>
      </c>
      <c r="G41" s="20">
        <v>2.9</v>
      </c>
      <c r="H41" s="20">
        <v>5.0999999999999996</v>
      </c>
      <c r="I41" s="20">
        <v>4.2</v>
      </c>
      <c r="J41" s="20">
        <v>7.9</v>
      </c>
      <c r="K41" s="20">
        <v>-13.100000000000003</v>
      </c>
      <c r="L41" s="20">
        <v>14.9</v>
      </c>
      <c r="M41" s="20">
        <v>7.7000000000000011</v>
      </c>
      <c r="N41" s="20">
        <v>-7.5</v>
      </c>
      <c r="O41" s="20">
        <v>0.4000000000000008</v>
      </c>
      <c r="P41" s="20">
        <v>-3.2999999999999994</v>
      </c>
      <c r="Q41" s="20">
        <v>9.9999999999999645E-2</v>
      </c>
      <c r="R41" s="20">
        <v>-11.2</v>
      </c>
      <c r="S41" s="20">
        <v>3.3999999999999995</v>
      </c>
      <c r="T41" s="20">
        <v>12.1</v>
      </c>
      <c r="U41" s="20">
        <v>23.9</v>
      </c>
      <c r="V41" s="20">
        <v>15</v>
      </c>
      <c r="W41" s="20">
        <v>2.2999999999999998</v>
      </c>
      <c r="X41" s="20">
        <v>8.4999999999999982</v>
      </c>
      <c r="Y41" s="20">
        <v>-1.4999999999999998</v>
      </c>
      <c r="Z41" s="20">
        <v>12.7</v>
      </c>
      <c r="AA41" s="20">
        <v>9.9</v>
      </c>
      <c r="AB41" s="20">
        <v>1.7260000000000004</v>
      </c>
      <c r="AC41" s="20">
        <v>10.686</v>
      </c>
      <c r="AD41" s="20">
        <v>9.1661642729999997</v>
      </c>
      <c r="AE41" s="20">
        <v>6.0029849323709996</v>
      </c>
      <c r="AF41" s="20">
        <v>5.7083940051342665</v>
      </c>
      <c r="AG41" s="20">
        <v>5.8511038552626076</v>
      </c>
      <c r="AH41" s="20">
        <v>5.997381451644145</v>
      </c>
      <c r="AI41" s="20">
        <v>6.1473159879353076</v>
      </c>
    </row>
    <row r="42" spans="1:35" x14ac:dyDescent="0.4">
      <c r="A42" s="25" t="s">
        <v>139</v>
      </c>
      <c r="B42" s="23">
        <v>0.3</v>
      </c>
      <c r="C42" s="23">
        <v>0.3</v>
      </c>
      <c r="D42" s="23">
        <v>-0.2</v>
      </c>
      <c r="E42" s="23">
        <v>1.3</v>
      </c>
      <c r="F42" s="23">
        <v>-0.3</v>
      </c>
      <c r="G42" s="23">
        <v>1.2</v>
      </c>
      <c r="H42" s="23">
        <v>0.6</v>
      </c>
      <c r="I42" s="23">
        <v>3</v>
      </c>
      <c r="J42" s="23">
        <v>2.5</v>
      </c>
      <c r="K42" s="23">
        <v>11.4</v>
      </c>
      <c r="L42" s="23">
        <v>4.2</v>
      </c>
      <c r="M42" s="23">
        <v>3.3</v>
      </c>
      <c r="N42" s="23">
        <v>4.7</v>
      </c>
      <c r="O42" s="23">
        <v>-2.2999999999999998</v>
      </c>
      <c r="P42" s="23">
        <v>-5.6</v>
      </c>
      <c r="Q42" s="23">
        <v>-4.9000000000000004</v>
      </c>
      <c r="R42" s="23">
        <v>-2.2999999999999998</v>
      </c>
      <c r="S42" s="23">
        <v>-2.1</v>
      </c>
      <c r="T42" s="23">
        <v>7.1</v>
      </c>
      <c r="U42" s="23">
        <v>1.3</v>
      </c>
      <c r="V42" s="23">
        <v>2.8</v>
      </c>
      <c r="W42" s="23">
        <v>0.4</v>
      </c>
      <c r="X42" s="23">
        <v>5.0999999999999996</v>
      </c>
      <c r="Y42" s="23">
        <v>2.9</v>
      </c>
      <c r="Z42" s="23">
        <v>-1.7</v>
      </c>
      <c r="AA42" s="23">
        <v>-0.6</v>
      </c>
      <c r="AB42" s="23">
        <v>1.7490000000000001</v>
      </c>
      <c r="AC42" s="23">
        <v>1.4590000000000001</v>
      </c>
      <c r="AD42" s="23">
        <v>1.677228582559593</v>
      </c>
      <c r="AE42" s="23">
        <v>1.0984287003130291</v>
      </c>
      <c r="AF42" s="23">
        <v>1.0445243289087927</v>
      </c>
      <c r="AG42" s="23">
        <v>1.0706374371315093</v>
      </c>
      <c r="AH42" s="23">
        <v>1.097403373059791</v>
      </c>
      <c r="AI42" s="23">
        <v>1.1248384573862893</v>
      </c>
    </row>
    <row r="43" spans="1:35" hidden="1" outlineLevel="1" x14ac:dyDescent="0.4">
      <c r="A43" s="25" t="s">
        <v>140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0</v>
      </c>
      <c r="AD43" s="23">
        <v>0</v>
      </c>
      <c r="AE43" s="23">
        <v>0</v>
      </c>
      <c r="AF43" s="23">
        <v>0</v>
      </c>
      <c r="AG43" s="23">
        <v>0</v>
      </c>
      <c r="AH43" s="23">
        <v>0</v>
      </c>
      <c r="AI43" s="23">
        <v>0</v>
      </c>
    </row>
    <row r="44" spans="1:35" collapsed="1" x14ac:dyDescent="0.4">
      <c r="A44" s="25" t="s">
        <v>141</v>
      </c>
      <c r="B44" s="23">
        <v>0.2</v>
      </c>
      <c r="C44" s="23">
        <v>-0.4</v>
      </c>
      <c r="D44" s="23">
        <v>-0.4</v>
      </c>
      <c r="E44" s="23">
        <v>0.7</v>
      </c>
      <c r="F44" s="23">
        <v>1.5</v>
      </c>
      <c r="G44" s="23">
        <v>-0.6</v>
      </c>
      <c r="H44" s="23">
        <v>0</v>
      </c>
      <c r="I44" s="23">
        <v>-1.2</v>
      </c>
      <c r="J44" s="23">
        <v>-4.5999999999999996</v>
      </c>
      <c r="K44" s="23">
        <v>6.6</v>
      </c>
      <c r="L44" s="23">
        <v>3.6</v>
      </c>
      <c r="M44" s="23">
        <v>10</v>
      </c>
      <c r="N44" s="23">
        <v>-11.2</v>
      </c>
      <c r="O44" s="23">
        <v>5.4</v>
      </c>
      <c r="P44" s="23">
        <v>2.7</v>
      </c>
      <c r="Q44" s="23">
        <v>1.5</v>
      </c>
      <c r="R44" s="23">
        <v>-4.5</v>
      </c>
      <c r="S44" s="23">
        <v>-0.8</v>
      </c>
      <c r="T44" s="23">
        <v>-1.2</v>
      </c>
      <c r="U44" s="23">
        <v>12.6</v>
      </c>
      <c r="V44" s="23">
        <v>13.1</v>
      </c>
      <c r="W44" s="23">
        <v>0.6</v>
      </c>
      <c r="X44" s="23">
        <v>-13.8</v>
      </c>
      <c r="Y44" s="23">
        <v>-3.8</v>
      </c>
      <c r="Z44" s="23">
        <v>2.8</v>
      </c>
      <c r="AA44" s="23">
        <v>-3.2</v>
      </c>
      <c r="AB44" s="23">
        <v>-0.24299999999999999</v>
      </c>
      <c r="AC44" s="23">
        <v>1.736</v>
      </c>
      <c r="AD44" s="23">
        <v>1.8710359699706558</v>
      </c>
      <c r="AE44" s="23">
        <v>1.2253545104731103</v>
      </c>
      <c r="AF44" s="23">
        <v>1.1652213724591576</v>
      </c>
      <c r="AG44" s="23">
        <v>1.1943519067706205</v>
      </c>
      <c r="AH44" s="23">
        <v>1.2242107044398836</v>
      </c>
      <c r="AI44" s="23">
        <v>1.2548159720508849</v>
      </c>
    </row>
    <row r="45" spans="1:35" x14ac:dyDescent="0.4">
      <c r="A45" s="25" t="s">
        <v>142</v>
      </c>
      <c r="B45" s="23">
        <v>-0.2</v>
      </c>
      <c r="C45" s="23">
        <v>0.1</v>
      </c>
      <c r="D45" s="23">
        <v>0.3</v>
      </c>
      <c r="E45" s="23">
        <v>0.8</v>
      </c>
      <c r="F45" s="23">
        <v>-1</v>
      </c>
      <c r="G45" s="23">
        <v>0.7</v>
      </c>
      <c r="H45" s="23">
        <v>0.8</v>
      </c>
      <c r="I45" s="23">
        <v>2.2000000000000002</v>
      </c>
      <c r="J45" s="23">
        <v>2.5</v>
      </c>
      <c r="K45" s="23">
        <v>-37.200000000000003</v>
      </c>
      <c r="L45" s="23">
        <v>-0.7</v>
      </c>
      <c r="M45" s="23">
        <v>2.5</v>
      </c>
      <c r="N45" s="23">
        <v>1.9</v>
      </c>
      <c r="O45" s="23">
        <v>-0.3</v>
      </c>
      <c r="P45" s="23">
        <v>-0.3</v>
      </c>
      <c r="Q45" s="23">
        <v>0.8</v>
      </c>
      <c r="R45" s="23">
        <v>-1.4</v>
      </c>
      <c r="S45" s="23">
        <v>-0.7</v>
      </c>
      <c r="T45" s="23">
        <v>0.3</v>
      </c>
      <c r="U45" s="23">
        <v>-0.2</v>
      </c>
      <c r="V45" s="23">
        <v>2.8</v>
      </c>
      <c r="W45" s="23">
        <v>0.4</v>
      </c>
      <c r="X45" s="23">
        <v>3</v>
      </c>
      <c r="Y45" s="23">
        <v>1.8</v>
      </c>
      <c r="Z45" s="23">
        <v>0.4</v>
      </c>
      <c r="AA45" s="23">
        <v>1.4</v>
      </c>
      <c r="AB45" s="23">
        <v>1.0920000000000001</v>
      </c>
      <c r="AC45" s="23">
        <v>2.2389999999999999</v>
      </c>
      <c r="AD45" s="23">
        <v>-0.61710907120638581</v>
      </c>
      <c r="AE45" s="23">
        <v>-1.9580937563621035</v>
      </c>
      <c r="AF45" s="23">
        <v>-2.2451812790087899</v>
      </c>
      <c r="AG45" s="23">
        <v>-2.3228695812831575</v>
      </c>
      <c r="AH45" s="23">
        <v>-2.5322922697516788</v>
      </c>
      <c r="AI45" s="23">
        <v>-2.0748926396163085</v>
      </c>
    </row>
    <row r="46" spans="1:35" x14ac:dyDescent="0.4">
      <c r="A46" s="25" t="s">
        <v>143</v>
      </c>
      <c r="B46" s="23">
        <v>-0.1</v>
      </c>
      <c r="C46" s="23">
        <v>5.7</v>
      </c>
      <c r="D46" s="23">
        <v>0.8</v>
      </c>
      <c r="E46" s="23">
        <v>-0.5</v>
      </c>
      <c r="F46" s="23">
        <v>0.9</v>
      </c>
      <c r="G46" s="23">
        <v>1.6</v>
      </c>
      <c r="H46" s="23">
        <v>3.7</v>
      </c>
      <c r="I46" s="23">
        <v>0.2</v>
      </c>
      <c r="J46" s="23">
        <v>7.5</v>
      </c>
      <c r="K46" s="23">
        <v>6.1</v>
      </c>
      <c r="L46" s="23">
        <v>7.8</v>
      </c>
      <c r="M46" s="23">
        <v>-8.1</v>
      </c>
      <c r="N46" s="23">
        <v>-2.9</v>
      </c>
      <c r="O46" s="23">
        <v>-2.4</v>
      </c>
      <c r="P46" s="23">
        <v>-0.1</v>
      </c>
      <c r="Q46" s="23">
        <v>2.7</v>
      </c>
      <c r="R46" s="23">
        <v>-3</v>
      </c>
      <c r="S46" s="23">
        <v>7</v>
      </c>
      <c r="T46" s="23">
        <v>5.9</v>
      </c>
      <c r="U46" s="23">
        <v>10.199999999999999</v>
      </c>
      <c r="V46" s="23">
        <v>-3.7</v>
      </c>
      <c r="W46" s="23">
        <v>0.9</v>
      </c>
      <c r="X46" s="23">
        <v>14.2</v>
      </c>
      <c r="Y46" s="23">
        <v>-2.4</v>
      </c>
      <c r="Z46" s="23">
        <v>11.2</v>
      </c>
      <c r="AA46" s="23">
        <v>12.3</v>
      </c>
      <c r="AB46" s="23">
        <v>-0.872</v>
      </c>
      <c r="AC46" s="23">
        <v>5.2519999999999998</v>
      </c>
      <c r="AD46" s="23">
        <v>6.2350087916761368</v>
      </c>
      <c r="AE46" s="23">
        <v>5.6372954779469637</v>
      </c>
      <c r="AF46" s="23">
        <v>5.7438295827751062</v>
      </c>
      <c r="AG46" s="23">
        <v>5.9089840926436352</v>
      </c>
      <c r="AH46" s="23">
        <v>6.2080596438961493</v>
      </c>
      <c r="AI46" s="23">
        <v>5.842554198114442</v>
      </c>
    </row>
    <row r="47" spans="1:35" x14ac:dyDescent="0.4">
      <c r="A47" s="19" t="s">
        <v>144</v>
      </c>
      <c r="B47" s="20">
        <v>6.2999999999999989</v>
      </c>
      <c r="C47" s="20">
        <v>9.4</v>
      </c>
      <c r="D47" s="20">
        <v>3.3</v>
      </c>
      <c r="E47" s="20">
        <v>7.5</v>
      </c>
      <c r="F47" s="20">
        <v>12</v>
      </c>
      <c r="G47" s="20">
        <v>9.4</v>
      </c>
      <c r="H47" s="20">
        <v>12.2</v>
      </c>
      <c r="I47" s="20">
        <v>3.6999999999999993</v>
      </c>
      <c r="J47" s="20">
        <v>4.8000000000000007</v>
      </c>
      <c r="K47" s="20">
        <v>-21.099999999999998</v>
      </c>
      <c r="L47" s="20">
        <v>27.6</v>
      </c>
      <c r="M47" s="20">
        <v>22.5</v>
      </c>
      <c r="N47" s="20">
        <v>5.6</v>
      </c>
      <c r="O47" s="20">
        <v>5.5</v>
      </c>
      <c r="P47" s="20">
        <v>5.7</v>
      </c>
      <c r="Q47" s="20">
        <v>8.8000000000000007</v>
      </c>
      <c r="R47" s="20">
        <v>0</v>
      </c>
      <c r="S47" s="20">
        <v>12.000000000000002</v>
      </c>
      <c r="T47" s="20">
        <v>5</v>
      </c>
      <c r="U47" s="20">
        <v>50.6</v>
      </c>
      <c r="V47" s="20">
        <v>29.299999999999997</v>
      </c>
      <c r="W47" s="20">
        <v>16.8</v>
      </c>
      <c r="X47" s="20">
        <v>40.6</v>
      </c>
      <c r="Y47" s="20">
        <v>31.799999999999997</v>
      </c>
      <c r="Z47" s="20">
        <v>65.399999999999991</v>
      </c>
      <c r="AA47" s="20">
        <v>49.5</v>
      </c>
      <c r="AB47" s="20">
        <v>26.326000000000001</v>
      </c>
      <c r="AC47" s="20">
        <v>32.997</v>
      </c>
      <c r="AD47" s="20">
        <v>26.654617551451288</v>
      </c>
      <c r="AE47" s="20">
        <v>13.66335628633923</v>
      </c>
      <c r="AF47" s="20">
        <v>8.344507197950918</v>
      </c>
      <c r="AG47" s="20">
        <v>6.2145216457286949</v>
      </c>
      <c r="AH47" s="20">
        <v>4.967463694030215</v>
      </c>
      <c r="AI47" s="20">
        <v>5.1554563203932773</v>
      </c>
    </row>
    <row r="48" spans="1:35" x14ac:dyDescent="0.4">
      <c r="A48" s="25" t="s">
        <v>146</v>
      </c>
      <c r="B48" s="23">
        <v>5.0999999999999996</v>
      </c>
      <c r="C48" s="23">
        <v>5.8</v>
      </c>
      <c r="D48" s="23">
        <v>0.9</v>
      </c>
      <c r="E48" s="23">
        <v>6.3</v>
      </c>
      <c r="F48" s="23">
        <v>9.6</v>
      </c>
      <c r="G48" s="23">
        <v>4.5</v>
      </c>
      <c r="H48" s="23">
        <v>2.9</v>
      </c>
      <c r="I48" s="23">
        <v>-2.1</v>
      </c>
      <c r="J48" s="23">
        <v>-4.5999999999999996</v>
      </c>
      <c r="K48" s="23">
        <v>3.6</v>
      </c>
      <c r="L48" s="23">
        <v>21.1</v>
      </c>
      <c r="M48" s="23">
        <v>22</v>
      </c>
      <c r="N48" s="23">
        <v>2.2000000000000002</v>
      </c>
      <c r="O48" s="23">
        <v>3.3</v>
      </c>
      <c r="P48" s="23">
        <v>-6.1000000000000005</v>
      </c>
      <c r="Q48" s="23">
        <v>-4.9999999999999991</v>
      </c>
      <c r="R48" s="23">
        <v>-1</v>
      </c>
      <c r="S48" s="23">
        <v>11.100000000000001</v>
      </c>
      <c r="T48" s="23">
        <v>-2.5</v>
      </c>
      <c r="U48" s="23">
        <v>36.5</v>
      </c>
      <c r="V48" s="23">
        <v>-6.6</v>
      </c>
      <c r="W48" s="23">
        <v>2.6999999999999997</v>
      </c>
      <c r="X48" s="23">
        <v>35.200000000000003</v>
      </c>
      <c r="Y48" s="23">
        <v>33.299999999999997</v>
      </c>
      <c r="Z48" s="23">
        <v>48.199999999999996</v>
      </c>
      <c r="AA48" s="23">
        <v>43.1</v>
      </c>
      <c r="AB48" s="23">
        <v>22.966000000000001</v>
      </c>
      <c r="AC48" s="23">
        <v>26</v>
      </c>
      <c r="AD48" s="23">
        <v>19.165681861010853</v>
      </c>
      <c r="AE48" s="23">
        <v>8.7588000542812665</v>
      </c>
      <c r="AF48" s="23">
        <v>3.6806375217255436</v>
      </c>
      <c r="AG48" s="23">
        <v>1.4340552275975824</v>
      </c>
      <c r="AH48" s="23">
        <v>6.7485615445832536E-2</v>
      </c>
      <c r="AI48" s="23">
        <v>0.1329787898442305</v>
      </c>
    </row>
    <row r="49" spans="1:35" x14ac:dyDescent="0.4">
      <c r="A49" s="25" t="s">
        <v>147</v>
      </c>
      <c r="B49" s="23">
        <v>1.1000000000000001</v>
      </c>
      <c r="C49" s="23">
        <v>1.1000000000000001</v>
      </c>
      <c r="D49" s="23">
        <v>1.1000000000000001</v>
      </c>
      <c r="E49" s="23">
        <v>1.3</v>
      </c>
      <c r="F49" s="23">
        <v>1.8</v>
      </c>
      <c r="G49" s="23">
        <v>1.7</v>
      </c>
      <c r="H49" s="23">
        <v>1.6</v>
      </c>
      <c r="I49" s="23">
        <v>1.7</v>
      </c>
      <c r="J49" s="23">
        <v>1.7</v>
      </c>
      <c r="K49" s="23">
        <v>-29.2</v>
      </c>
      <c r="L49" s="23">
        <v>-1.4</v>
      </c>
      <c r="M49" s="23">
        <v>-1.5</v>
      </c>
      <c r="N49" s="23">
        <v>-1.9</v>
      </c>
      <c r="O49" s="23">
        <v>2.1</v>
      </c>
      <c r="P49" s="23">
        <v>2</v>
      </c>
      <c r="Q49" s="23">
        <v>2</v>
      </c>
      <c r="R49" s="23">
        <v>2</v>
      </c>
      <c r="S49" s="23">
        <v>1.5</v>
      </c>
      <c r="T49" s="23">
        <v>1.6</v>
      </c>
      <c r="U49" s="23">
        <v>1.6</v>
      </c>
      <c r="V49" s="23">
        <v>1.6</v>
      </c>
      <c r="W49" s="23">
        <v>1.6</v>
      </c>
      <c r="X49" s="23">
        <v>1.8</v>
      </c>
      <c r="Y49" s="23">
        <v>2</v>
      </c>
      <c r="Z49" s="23">
        <v>2</v>
      </c>
      <c r="AA49" s="23">
        <v>2.1</v>
      </c>
      <c r="AB49" s="23">
        <v>2.1949999999999998</v>
      </c>
      <c r="AC49" s="23">
        <v>2.2829999999999999</v>
      </c>
      <c r="AD49" s="23">
        <v>3.2752495359999614</v>
      </c>
      <c r="AE49" s="23">
        <v>3.4763257919999546</v>
      </c>
      <c r="AF49" s="23">
        <v>3.1218183350000857</v>
      </c>
      <c r="AG49" s="23">
        <v>3.28639062299996</v>
      </c>
      <c r="AH49" s="23">
        <v>3.4446597352812205</v>
      </c>
      <c r="AI49" s="23">
        <v>3.5223339454951486</v>
      </c>
    </row>
    <row r="50" spans="1:35" x14ac:dyDescent="0.4">
      <c r="A50" s="25" t="s">
        <v>148</v>
      </c>
      <c r="B50" s="23">
        <v>0.1</v>
      </c>
      <c r="C50" s="23">
        <v>2.5</v>
      </c>
      <c r="D50" s="23">
        <v>1.3</v>
      </c>
      <c r="E50" s="23">
        <v>-0.1</v>
      </c>
      <c r="F50" s="23">
        <v>0.6</v>
      </c>
      <c r="G50" s="23">
        <v>3.2</v>
      </c>
      <c r="H50" s="23">
        <v>7.7</v>
      </c>
      <c r="I50" s="23">
        <v>4.0999999999999996</v>
      </c>
      <c r="J50" s="23">
        <v>7.7</v>
      </c>
      <c r="K50" s="23">
        <v>4.5</v>
      </c>
      <c r="L50" s="23">
        <v>7.9</v>
      </c>
      <c r="M50" s="23">
        <v>2</v>
      </c>
      <c r="N50" s="23">
        <v>5.3</v>
      </c>
      <c r="O50" s="23">
        <v>0.1</v>
      </c>
      <c r="P50" s="23">
        <v>9.8000000000000007</v>
      </c>
      <c r="Q50" s="23">
        <v>11.8</v>
      </c>
      <c r="R50" s="23">
        <v>-1</v>
      </c>
      <c r="S50" s="23">
        <v>-0.6</v>
      </c>
      <c r="T50" s="23">
        <v>5.9</v>
      </c>
      <c r="U50" s="23">
        <v>12.5</v>
      </c>
      <c r="V50" s="23">
        <v>34.299999999999997</v>
      </c>
      <c r="W50" s="23">
        <v>12.5</v>
      </c>
      <c r="X50" s="23">
        <v>3.6</v>
      </c>
      <c r="Y50" s="23">
        <v>-3.5</v>
      </c>
      <c r="Z50" s="23">
        <v>15.2</v>
      </c>
      <c r="AA50" s="23">
        <v>4.3</v>
      </c>
      <c r="AB50" s="23">
        <v>1.165</v>
      </c>
      <c r="AC50" s="23">
        <v>4.7140000000000004</v>
      </c>
      <c r="AD50" s="23">
        <v>4.2136861544404738</v>
      </c>
      <c r="AE50" s="23">
        <v>1.4282304400580088</v>
      </c>
      <c r="AF50" s="23">
        <v>1.5420513412252888</v>
      </c>
      <c r="AG50" s="23">
        <v>1.4940757951311525</v>
      </c>
      <c r="AH50" s="23">
        <v>1.455318343303162</v>
      </c>
      <c r="AI50" s="23">
        <v>1.5001435850538982</v>
      </c>
    </row>
    <row r="51" spans="1:35" x14ac:dyDescent="0.4">
      <c r="A51" s="37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2688E-A364-4CDD-888B-2BC462775CD0}">
  <dimension ref="A1:U47"/>
  <sheetViews>
    <sheetView showGridLines="0" workbookViewId="0">
      <selection sqref="A1:XFD1048576"/>
    </sheetView>
  </sheetViews>
  <sheetFormatPr defaultColWidth="9" defaultRowHeight="10.75" x14ac:dyDescent="0.3"/>
  <cols>
    <col min="1" max="1" width="37.3828125" style="40" bestFit="1" customWidth="1"/>
    <col min="2" max="3" width="8" style="49" customWidth="1"/>
    <col min="4" max="7" width="7.84375" style="49" customWidth="1"/>
    <col min="8" max="16384" width="9" style="49"/>
  </cols>
  <sheetData>
    <row r="1" spans="1:21" ht="17.7" customHeight="1" x14ac:dyDescent="0.3">
      <c r="A1" s="231" t="s">
        <v>159</v>
      </c>
      <c r="B1" s="39"/>
      <c r="C1" s="39"/>
      <c r="D1" s="39"/>
      <c r="E1" s="39"/>
      <c r="F1" s="39"/>
    </row>
    <row r="2" spans="1:21" x14ac:dyDescent="0.3">
      <c r="A2" s="40" t="s">
        <v>160</v>
      </c>
      <c r="B2" s="41">
        <v>2027</v>
      </c>
      <c r="C2" s="41">
        <v>2028</v>
      </c>
      <c r="D2" s="41">
        <v>2029</v>
      </c>
      <c r="E2" s="41">
        <v>2030</v>
      </c>
      <c r="F2" s="41">
        <v>2031</v>
      </c>
      <c r="G2" s="41"/>
    </row>
    <row r="3" spans="1:21" x14ac:dyDescent="0.3">
      <c r="A3" s="42"/>
      <c r="B3" s="43"/>
      <c r="C3" s="43"/>
      <c r="D3" s="43"/>
      <c r="E3" s="43"/>
      <c r="F3" s="43"/>
    </row>
    <row r="4" spans="1:21" x14ac:dyDescent="0.3">
      <c r="A4" s="44" t="s">
        <v>161</v>
      </c>
      <c r="B4" s="45">
        <v>6811.2</v>
      </c>
      <c r="C4" s="45">
        <v>7041.9</v>
      </c>
      <c r="D4" s="45">
        <v>6721.8</v>
      </c>
      <c r="E4" s="45">
        <v>6676.5999999999995</v>
      </c>
      <c r="F4" s="45">
        <v>6620.8</v>
      </c>
      <c r="G4" s="45"/>
      <c r="Q4" s="45"/>
      <c r="R4" s="45"/>
      <c r="S4" s="45"/>
      <c r="T4" s="45"/>
      <c r="U4" s="45"/>
    </row>
    <row r="5" spans="1:21" x14ac:dyDescent="0.3">
      <c r="A5" s="44" t="s">
        <v>162</v>
      </c>
      <c r="B5" s="45">
        <v>4545.1000000000004</v>
      </c>
      <c r="C5" s="45">
        <v>4536.7</v>
      </c>
      <c r="D5" s="45">
        <v>4497.7</v>
      </c>
      <c r="E5" s="45">
        <v>4477.7</v>
      </c>
      <c r="F5" s="45">
        <v>4477.7</v>
      </c>
      <c r="G5" s="45"/>
      <c r="Q5" s="45"/>
      <c r="R5" s="45"/>
      <c r="S5" s="45"/>
      <c r="T5" s="45"/>
      <c r="U5" s="45"/>
    </row>
    <row r="6" spans="1:21" x14ac:dyDescent="0.3">
      <c r="A6" s="44" t="s">
        <v>163</v>
      </c>
      <c r="B6" s="45">
        <v>3946.5</v>
      </c>
      <c r="C6" s="45">
        <v>2614.4</v>
      </c>
      <c r="D6" s="45">
        <v>2596.3000000000002</v>
      </c>
      <c r="E6" s="45">
        <v>2577.8000000000002</v>
      </c>
      <c r="F6" s="45">
        <v>2559.1</v>
      </c>
      <c r="G6" s="45"/>
      <c r="Q6" s="45"/>
      <c r="R6" s="45"/>
      <c r="S6" s="45"/>
      <c r="T6" s="45"/>
      <c r="U6" s="45"/>
    </row>
    <row r="7" spans="1:21" x14ac:dyDescent="0.3">
      <c r="A7" s="44" t="s">
        <v>164</v>
      </c>
      <c r="B7" s="45">
        <v>25896.1</v>
      </c>
      <c r="C7" s="45">
        <v>26428.699999999997</v>
      </c>
      <c r="D7" s="45">
        <v>26737.899999999998</v>
      </c>
      <c r="E7" s="45">
        <v>27052.399999999998</v>
      </c>
      <c r="F7" s="45">
        <v>27365.1</v>
      </c>
      <c r="G7" s="45"/>
      <c r="Q7" s="45"/>
      <c r="R7" s="45"/>
      <c r="S7" s="45"/>
      <c r="T7" s="45"/>
      <c r="U7" s="45"/>
    </row>
    <row r="8" spans="1:21" x14ac:dyDescent="0.3">
      <c r="A8" s="44" t="s">
        <v>165</v>
      </c>
      <c r="B8" s="45">
        <v>30583.5</v>
      </c>
      <c r="C8" s="45">
        <v>30775.8</v>
      </c>
      <c r="D8" s="45">
        <v>30585.600000000002</v>
      </c>
      <c r="E8" s="45">
        <v>30334.9</v>
      </c>
      <c r="F8" s="45">
        <v>30133.600000000002</v>
      </c>
      <c r="G8" s="45"/>
      <c r="Q8" s="45"/>
      <c r="R8" s="45"/>
      <c r="S8" s="45"/>
      <c r="T8" s="45"/>
      <c r="U8" s="45"/>
    </row>
    <row r="9" spans="1:21" x14ac:dyDescent="0.3">
      <c r="A9" s="44" t="s">
        <v>166</v>
      </c>
      <c r="B9" s="45">
        <v>3330.6</v>
      </c>
      <c r="C9" s="45">
        <v>3298.7000000000003</v>
      </c>
      <c r="D9" s="45">
        <v>3266.4</v>
      </c>
      <c r="E9" s="45">
        <v>3233.9</v>
      </c>
      <c r="F9" s="45">
        <v>3196.8</v>
      </c>
      <c r="G9" s="45"/>
      <c r="Q9" s="45"/>
      <c r="R9" s="45"/>
      <c r="S9" s="45"/>
      <c r="T9" s="45"/>
      <c r="U9" s="45"/>
    </row>
    <row r="10" spans="1:21" x14ac:dyDescent="0.3">
      <c r="A10" s="44" t="s">
        <v>167</v>
      </c>
      <c r="B10" s="45">
        <v>34114.699999999997</v>
      </c>
      <c r="C10" s="45">
        <v>34088.1</v>
      </c>
      <c r="D10" s="45">
        <v>34897.299999999996</v>
      </c>
      <c r="E10" s="45">
        <v>36505.299999999996</v>
      </c>
      <c r="F10" s="45">
        <v>38212.5</v>
      </c>
      <c r="G10" s="45"/>
      <c r="Q10" s="45"/>
      <c r="R10" s="45"/>
      <c r="S10" s="45"/>
      <c r="T10" s="45"/>
      <c r="U10" s="45"/>
    </row>
    <row r="11" spans="1:21" x14ac:dyDescent="0.3">
      <c r="A11" s="44" t="s">
        <v>168</v>
      </c>
      <c r="B11" s="45">
        <v>39404.6</v>
      </c>
      <c r="C11" s="45">
        <v>40182.5</v>
      </c>
      <c r="D11" s="45">
        <v>41056.5</v>
      </c>
      <c r="E11" s="45">
        <v>41780.1</v>
      </c>
      <c r="F11" s="45">
        <v>42601.799999999996</v>
      </c>
      <c r="G11" s="45"/>
      <c r="Q11" s="45"/>
      <c r="R11" s="45"/>
      <c r="S11" s="45"/>
      <c r="T11" s="45"/>
      <c r="U11" s="45"/>
    </row>
    <row r="12" spans="1:21" x14ac:dyDescent="0.3">
      <c r="A12" s="44" t="s">
        <v>169</v>
      </c>
      <c r="B12" s="45">
        <v>52253.899999999994</v>
      </c>
      <c r="C12" s="45">
        <v>52269.299999999996</v>
      </c>
      <c r="D12" s="45">
        <v>46168.799999999996</v>
      </c>
      <c r="E12" s="45">
        <v>46066.299999999996</v>
      </c>
      <c r="F12" s="45">
        <v>45918.2</v>
      </c>
      <c r="G12" s="45"/>
      <c r="Q12" s="45"/>
      <c r="R12" s="45"/>
      <c r="S12" s="45"/>
      <c r="T12" s="45"/>
      <c r="U12" s="45"/>
    </row>
    <row r="13" spans="1:21" x14ac:dyDescent="0.3">
      <c r="A13" s="44" t="s">
        <v>170</v>
      </c>
      <c r="B13" s="45">
        <v>23099.200000000001</v>
      </c>
      <c r="C13" s="45">
        <v>22946</v>
      </c>
      <c r="D13" s="45">
        <v>21636.799999999999</v>
      </c>
      <c r="E13" s="45">
        <v>21485.9</v>
      </c>
      <c r="F13" s="45">
        <v>21300.3</v>
      </c>
      <c r="G13" s="45"/>
      <c r="Q13" s="45"/>
      <c r="R13" s="45"/>
      <c r="S13" s="45"/>
      <c r="T13" s="45"/>
      <c r="U13" s="45"/>
    </row>
    <row r="14" spans="1:21" x14ac:dyDescent="0.3">
      <c r="A14" s="44" t="s">
        <v>171</v>
      </c>
      <c r="B14" s="45">
        <v>76310.700000000012</v>
      </c>
      <c r="C14" s="45">
        <v>75445.600000000006</v>
      </c>
      <c r="D14" s="45">
        <v>75575.5</v>
      </c>
      <c r="E14" s="45">
        <v>75202.200000000012</v>
      </c>
      <c r="F14" s="45">
        <v>74824.200000000012</v>
      </c>
      <c r="G14" s="45"/>
      <c r="Q14" s="45"/>
      <c r="R14" s="45"/>
      <c r="S14" s="45"/>
      <c r="T14" s="45"/>
      <c r="U14" s="45"/>
    </row>
    <row r="15" spans="1:21" x14ac:dyDescent="0.3">
      <c r="A15" s="44" t="s">
        <v>172</v>
      </c>
      <c r="B15" s="45">
        <v>25871.599999999999</v>
      </c>
      <c r="C15" s="45">
        <v>25779.599999999999</v>
      </c>
      <c r="D15" s="45">
        <v>25417</v>
      </c>
      <c r="E15" s="45">
        <v>25356.7</v>
      </c>
      <c r="F15" s="45">
        <v>25296.1</v>
      </c>
      <c r="G15" s="45"/>
      <c r="Q15" s="45"/>
      <c r="R15" s="45"/>
      <c r="S15" s="45"/>
      <c r="T15" s="45"/>
      <c r="U15" s="45"/>
    </row>
    <row r="16" spans="1:21" x14ac:dyDescent="0.3">
      <c r="A16" s="44" t="s">
        <v>173</v>
      </c>
      <c r="B16" s="45">
        <v>8689.1</v>
      </c>
      <c r="C16" s="45">
        <v>8740</v>
      </c>
      <c r="D16" s="45">
        <v>8300.6</v>
      </c>
      <c r="E16" s="45">
        <v>7836.6</v>
      </c>
      <c r="F16" s="45">
        <v>7904.9000000000005</v>
      </c>
      <c r="G16" s="45"/>
      <c r="Q16" s="45"/>
      <c r="R16" s="45"/>
      <c r="S16" s="45"/>
      <c r="T16" s="45"/>
      <c r="U16" s="45"/>
    </row>
    <row r="17" spans="1:21" x14ac:dyDescent="0.3">
      <c r="A17" s="44" t="s">
        <v>174</v>
      </c>
      <c r="B17" s="45">
        <v>2386.7000000000003</v>
      </c>
      <c r="C17" s="45">
        <v>2361.7000000000003</v>
      </c>
      <c r="D17" s="45">
        <v>2336.5</v>
      </c>
      <c r="E17" s="45">
        <v>2311.1000000000004</v>
      </c>
      <c r="F17" s="45">
        <v>2285.5</v>
      </c>
      <c r="G17" s="45"/>
      <c r="Q17" s="45"/>
      <c r="R17" s="45"/>
      <c r="S17" s="45"/>
      <c r="T17" s="45"/>
      <c r="U17" s="45"/>
    </row>
    <row r="18" spans="1:21" x14ac:dyDescent="0.3">
      <c r="A18" s="44" t="s">
        <v>175</v>
      </c>
      <c r="B18" s="45">
        <v>8654.5</v>
      </c>
      <c r="C18" s="45">
        <v>9606.4000000000015</v>
      </c>
      <c r="D18" s="45">
        <v>9598.3000000000011</v>
      </c>
      <c r="E18" s="45">
        <v>9590.1</v>
      </c>
      <c r="F18" s="45">
        <v>4587.9000000000015</v>
      </c>
      <c r="G18" s="45"/>
      <c r="Q18" s="45"/>
      <c r="R18" s="45"/>
      <c r="S18" s="45"/>
      <c r="T18" s="45"/>
      <c r="U18" s="45"/>
    </row>
    <row r="19" spans="1:21" x14ac:dyDescent="0.3">
      <c r="A19" s="44" t="s">
        <v>176</v>
      </c>
      <c r="B19" s="45">
        <v>4807.7</v>
      </c>
      <c r="C19" s="45">
        <v>4808.3999999999996</v>
      </c>
      <c r="D19" s="45">
        <v>4753.0999999999995</v>
      </c>
      <c r="E19" s="45">
        <v>4939.7</v>
      </c>
      <c r="F19" s="45">
        <v>5054.5999999999995</v>
      </c>
      <c r="G19" s="45"/>
      <c r="Q19" s="45"/>
      <c r="R19" s="45"/>
      <c r="S19" s="45"/>
      <c r="T19" s="45"/>
      <c r="U19" s="45"/>
    </row>
    <row r="20" spans="1:21" x14ac:dyDescent="0.3">
      <c r="A20" s="44" t="s">
        <v>177</v>
      </c>
      <c r="B20" s="45">
        <v>38761.5</v>
      </c>
      <c r="C20" s="45">
        <v>39437.300000000003</v>
      </c>
      <c r="D20" s="45">
        <v>39993.800000000003</v>
      </c>
      <c r="E20" s="45">
        <v>40669.700000000004</v>
      </c>
      <c r="F20" s="45">
        <v>38851.1</v>
      </c>
      <c r="G20" s="45"/>
      <c r="Q20" s="45"/>
      <c r="R20" s="45"/>
      <c r="S20" s="45"/>
      <c r="T20" s="45"/>
      <c r="U20" s="45"/>
    </row>
    <row r="21" spans="1:21" x14ac:dyDescent="0.3">
      <c r="A21" s="44" t="s">
        <v>178</v>
      </c>
      <c r="B21" s="45">
        <v>24905.8</v>
      </c>
      <c r="C21" s="45">
        <v>26455</v>
      </c>
      <c r="D21" s="45">
        <v>24168.799999999999</v>
      </c>
      <c r="E21" s="45">
        <v>22683.7</v>
      </c>
      <c r="F21" s="45">
        <v>22473.3</v>
      </c>
      <c r="G21" s="45"/>
      <c r="Q21" s="45"/>
      <c r="R21" s="45"/>
      <c r="S21" s="45"/>
      <c r="T21" s="45"/>
      <c r="U21" s="45"/>
    </row>
    <row r="22" spans="1:21" x14ac:dyDescent="0.3">
      <c r="A22" s="44" t="s">
        <v>179</v>
      </c>
      <c r="B22" s="45">
        <v>7901.8</v>
      </c>
      <c r="C22" s="45">
        <v>8153.7000000000007</v>
      </c>
      <c r="D22" s="45">
        <v>8445.6</v>
      </c>
      <c r="E22" s="45">
        <v>8557.4</v>
      </c>
      <c r="F22" s="45">
        <v>8669.1</v>
      </c>
      <c r="G22" s="45"/>
      <c r="Q22" s="45"/>
      <c r="R22" s="45"/>
      <c r="S22" s="45"/>
      <c r="T22" s="45"/>
      <c r="U22" s="45"/>
    </row>
    <row r="23" spans="1:21" x14ac:dyDescent="0.3">
      <c r="A23" s="44" t="s">
        <v>180</v>
      </c>
      <c r="B23" s="45">
        <v>53170.5</v>
      </c>
      <c r="C23" s="45">
        <v>51853.9</v>
      </c>
      <c r="D23" s="45">
        <v>50505.5</v>
      </c>
      <c r="E23" s="45">
        <v>49443.5</v>
      </c>
      <c r="F23" s="45">
        <v>49408.3</v>
      </c>
      <c r="G23" s="45"/>
      <c r="Q23" s="45"/>
      <c r="R23" s="45"/>
      <c r="S23" s="45"/>
      <c r="T23" s="45"/>
      <c r="U23" s="45"/>
    </row>
    <row r="24" spans="1:21" x14ac:dyDescent="0.3">
      <c r="A24" s="44" t="s">
        <v>181</v>
      </c>
      <c r="B24" s="45">
        <v>74122.099999999991</v>
      </c>
      <c r="C24" s="45">
        <v>74663.399999999994</v>
      </c>
      <c r="D24" s="45">
        <v>73818.2</v>
      </c>
      <c r="E24" s="45">
        <v>73556.899999999994</v>
      </c>
      <c r="F24" s="45">
        <v>73745.799999999988</v>
      </c>
      <c r="G24" s="45"/>
      <c r="Q24" s="45"/>
      <c r="R24" s="45"/>
      <c r="S24" s="45"/>
      <c r="T24" s="45"/>
      <c r="U24" s="45"/>
    </row>
    <row r="25" spans="1:21" x14ac:dyDescent="0.3">
      <c r="A25" s="44" t="s">
        <v>182</v>
      </c>
      <c r="B25" s="45">
        <v>6735.2</v>
      </c>
      <c r="C25" s="45">
        <v>5784.8</v>
      </c>
      <c r="D25" s="45">
        <v>5716.1</v>
      </c>
      <c r="E25" s="45">
        <v>5646.9</v>
      </c>
      <c r="F25" s="45">
        <v>5576.9</v>
      </c>
      <c r="G25" s="45"/>
      <c r="Q25" s="45"/>
      <c r="R25" s="45"/>
      <c r="S25" s="45"/>
      <c r="T25" s="45"/>
      <c r="U25" s="45"/>
    </row>
    <row r="26" spans="1:21" x14ac:dyDescent="0.3">
      <c r="A26" s="44" t="s">
        <v>183</v>
      </c>
      <c r="B26" s="45">
        <v>197940.7</v>
      </c>
      <c r="C26" s="45">
        <v>200116.1</v>
      </c>
      <c r="D26" s="45">
        <v>208587.7</v>
      </c>
      <c r="E26" s="45">
        <v>211908.5</v>
      </c>
      <c r="F26" s="45">
        <v>214779.30000000002</v>
      </c>
      <c r="G26" s="45"/>
      <c r="Q26" s="45"/>
      <c r="R26" s="45"/>
      <c r="S26" s="45"/>
      <c r="T26" s="45"/>
      <c r="U26" s="45"/>
    </row>
    <row r="27" spans="1:21" x14ac:dyDescent="0.3">
      <c r="A27" s="44" t="s">
        <v>184</v>
      </c>
      <c r="B27" s="45">
        <v>109174.09999999999</v>
      </c>
      <c r="C27" s="45">
        <v>109350.29999999999</v>
      </c>
      <c r="D27" s="45">
        <v>111266.5</v>
      </c>
      <c r="E27" s="45">
        <v>113219.29999999999</v>
      </c>
      <c r="F27" s="45">
        <v>115209.2</v>
      </c>
      <c r="G27" s="45"/>
      <c r="Q27" s="45"/>
      <c r="R27" s="45"/>
      <c r="S27" s="45"/>
      <c r="T27" s="45"/>
      <c r="U27" s="45"/>
    </row>
    <row r="28" spans="1:21" x14ac:dyDescent="0.3">
      <c r="A28" s="44" t="s">
        <v>185</v>
      </c>
      <c r="B28" s="45">
        <v>94614.399999999994</v>
      </c>
      <c r="C28" s="45">
        <v>105185.9</v>
      </c>
      <c r="D28" s="45">
        <v>112488.7</v>
      </c>
      <c r="E28" s="45">
        <v>120626.4</v>
      </c>
      <c r="F28" s="45">
        <v>120686.9</v>
      </c>
      <c r="G28" s="45"/>
      <c r="Q28" s="45"/>
      <c r="R28" s="45"/>
      <c r="S28" s="45"/>
      <c r="T28" s="45"/>
      <c r="U28" s="45"/>
    </row>
    <row r="29" spans="1:21" x14ac:dyDescent="0.3">
      <c r="A29" s="44" t="s">
        <v>186</v>
      </c>
      <c r="B29" s="45">
        <v>47088.3</v>
      </c>
      <c r="C29" s="45">
        <v>47803.199999999997</v>
      </c>
      <c r="D29" s="45">
        <v>48735.6</v>
      </c>
      <c r="E29" s="45">
        <v>49677.9</v>
      </c>
      <c r="F29" s="45">
        <v>50639</v>
      </c>
      <c r="G29" s="45"/>
      <c r="Q29" s="45"/>
      <c r="R29" s="45"/>
      <c r="S29" s="45"/>
      <c r="T29" s="45"/>
      <c r="U29" s="45"/>
    </row>
    <row r="30" spans="1:21" x14ac:dyDescent="0.3">
      <c r="A30" s="44" t="s">
        <v>187</v>
      </c>
      <c r="B30" s="45">
        <v>139743.20000000001</v>
      </c>
      <c r="C30" s="45">
        <v>139728.6</v>
      </c>
      <c r="D30" s="45">
        <v>141845.4</v>
      </c>
      <c r="E30" s="45">
        <v>143994.20000000001</v>
      </c>
      <c r="F30" s="45">
        <v>146175.4</v>
      </c>
      <c r="G30" s="45"/>
      <c r="Q30" s="45"/>
      <c r="R30" s="45"/>
      <c r="S30" s="45"/>
      <c r="T30" s="45"/>
      <c r="U30" s="45"/>
    </row>
    <row r="31" spans="1:21" x14ac:dyDescent="0.3">
      <c r="A31" s="44" t="s">
        <v>188</v>
      </c>
      <c r="B31" s="45">
        <v>131336.70000000001</v>
      </c>
      <c r="C31" s="45">
        <v>137395.1</v>
      </c>
      <c r="D31" s="45">
        <v>141368.9</v>
      </c>
      <c r="E31" s="45">
        <v>145461.70000000001</v>
      </c>
      <c r="F31" s="45">
        <v>149676.70000000001</v>
      </c>
      <c r="G31" s="45"/>
      <c r="Q31" s="45"/>
      <c r="R31" s="45"/>
      <c r="S31" s="45"/>
      <c r="T31" s="45"/>
      <c r="U31" s="45"/>
    </row>
    <row r="32" spans="1:21" x14ac:dyDescent="0.3">
      <c r="A32" s="44" t="s">
        <v>189</v>
      </c>
      <c r="B32" s="45">
        <v>87521.4</v>
      </c>
      <c r="C32" s="45">
        <v>86038.3</v>
      </c>
      <c r="D32" s="45">
        <v>85573.9</v>
      </c>
      <c r="E32" s="45">
        <v>85875.1</v>
      </c>
      <c r="F32" s="45">
        <v>85939.6</v>
      </c>
      <c r="G32" s="45"/>
      <c r="Q32" s="45"/>
      <c r="R32" s="45"/>
      <c r="S32" s="45"/>
      <c r="T32" s="45"/>
      <c r="U32" s="45"/>
    </row>
    <row r="33" spans="1:21" x14ac:dyDescent="0.3">
      <c r="A33" s="44" t="s">
        <v>190</v>
      </c>
      <c r="B33" s="45">
        <v>50391.5</v>
      </c>
      <c r="C33" s="45">
        <v>45823.5</v>
      </c>
      <c r="D33" s="45">
        <v>42775.3</v>
      </c>
      <c r="E33" s="45">
        <v>43254.7</v>
      </c>
      <c r="F33" s="45">
        <v>43741.3</v>
      </c>
      <c r="G33" s="45"/>
      <c r="Q33" s="45"/>
      <c r="R33" s="45"/>
      <c r="S33" s="45"/>
      <c r="T33" s="45"/>
      <c r="U33" s="45"/>
    </row>
    <row r="34" spans="1:21" x14ac:dyDescent="0.3">
      <c r="A34" s="44" t="s">
        <v>191</v>
      </c>
      <c r="B34" s="45">
        <v>25784.399999999998</v>
      </c>
      <c r="C34" s="45">
        <v>21872</v>
      </c>
      <c r="D34" s="45">
        <v>21818.799999999999</v>
      </c>
      <c r="E34" s="45">
        <v>21769.1</v>
      </c>
      <c r="F34" s="45">
        <v>21718.899999999998</v>
      </c>
      <c r="G34" s="45"/>
      <c r="Q34" s="45"/>
      <c r="R34" s="45"/>
      <c r="S34" s="45"/>
      <c r="T34" s="45"/>
      <c r="U34" s="45"/>
    </row>
    <row r="35" spans="1:21" x14ac:dyDescent="0.3">
      <c r="A35" s="44" t="s">
        <v>192</v>
      </c>
      <c r="B35" s="45">
        <v>14054.5</v>
      </c>
      <c r="C35" s="45">
        <v>13960.2</v>
      </c>
      <c r="D35" s="45">
        <v>13836.2</v>
      </c>
      <c r="E35" s="45">
        <v>13711.1</v>
      </c>
      <c r="F35" s="45">
        <v>13584.6</v>
      </c>
      <c r="G35" s="45"/>
      <c r="Q35" s="45"/>
      <c r="R35" s="45"/>
      <c r="S35" s="45"/>
      <c r="T35" s="45"/>
      <c r="U35" s="45"/>
    </row>
    <row r="36" spans="1:21" x14ac:dyDescent="0.3">
      <c r="A36" s="44" t="s">
        <v>193</v>
      </c>
      <c r="B36" s="45">
        <v>203881.1</v>
      </c>
      <c r="C36" s="45">
        <v>209436.80000000002</v>
      </c>
      <c r="D36" s="45">
        <v>216315.9</v>
      </c>
      <c r="E36" s="45">
        <v>218761.80000000002</v>
      </c>
      <c r="F36" s="45">
        <v>215109.2</v>
      </c>
      <c r="G36" s="45"/>
      <c r="Q36" s="45"/>
      <c r="R36" s="45"/>
      <c r="S36" s="45"/>
      <c r="T36" s="45"/>
      <c r="U36" s="45"/>
    </row>
    <row r="37" spans="1:21" x14ac:dyDescent="0.3">
      <c r="A37" s="44" t="s">
        <v>194</v>
      </c>
      <c r="B37" s="45">
        <v>25944.800000000003</v>
      </c>
      <c r="C37" s="45">
        <v>25194.100000000002</v>
      </c>
      <c r="D37" s="45">
        <v>32075</v>
      </c>
      <c r="E37" s="45">
        <v>33028.400000000001</v>
      </c>
      <c r="F37" s="45">
        <v>46626.9</v>
      </c>
      <c r="G37" s="45"/>
      <c r="Q37" s="45"/>
      <c r="R37" s="45"/>
      <c r="S37" s="45"/>
      <c r="T37" s="45"/>
      <c r="U37" s="45"/>
    </row>
    <row r="38" spans="1:21" x14ac:dyDescent="0.3">
      <c r="A38" s="44" t="s">
        <v>195</v>
      </c>
      <c r="B38" s="45">
        <v>16620.7</v>
      </c>
      <c r="C38" s="45">
        <v>17364.2</v>
      </c>
      <c r="D38" s="45">
        <v>18216.7</v>
      </c>
      <c r="E38" s="45">
        <v>19109.2</v>
      </c>
      <c r="F38" s="45">
        <v>20049.7</v>
      </c>
      <c r="G38" s="45"/>
      <c r="Q38" s="45"/>
      <c r="R38" s="45"/>
      <c r="S38" s="45"/>
      <c r="T38" s="45"/>
      <c r="U38" s="45"/>
    </row>
    <row r="39" spans="1:21" s="50" customFormat="1" x14ac:dyDescent="0.3">
      <c r="A39" s="46" t="s">
        <v>196</v>
      </c>
      <c r="B39" s="47">
        <v>1700398.3999999997</v>
      </c>
      <c r="C39" s="47">
        <v>1716540.2000000002</v>
      </c>
      <c r="D39" s="47">
        <v>1741698.6999999995</v>
      </c>
      <c r="E39" s="47">
        <v>1766382.8</v>
      </c>
      <c r="F39" s="47">
        <v>1785000.2999999998</v>
      </c>
      <c r="G39" s="47"/>
      <c r="H39" s="49"/>
      <c r="I39" s="49"/>
      <c r="Q39" s="45"/>
      <c r="R39" s="45"/>
      <c r="S39" s="45"/>
      <c r="T39" s="45"/>
      <c r="U39" s="45"/>
    </row>
    <row r="40" spans="1:21" x14ac:dyDescent="0.3">
      <c r="A40" s="48" t="s">
        <v>197</v>
      </c>
      <c r="B40" s="45">
        <v>45717.47177594059</v>
      </c>
      <c r="C40" s="45">
        <v>90343.739859939946</v>
      </c>
      <c r="D40" s="45">
        <v>137340.11416223631</v>
      </c>
      <c r="E40" s="45">
        <v>187774.15687186495</v>
      </c>
      <c r="F40" s="45">
        <v>241182.8864629154</v>
      </c>
      <c r="G40" s="45"/>
    </row>
    <row r="41" spans="1:21" s="50" customFormat="1" x14ac:dyDescent="0.3">
      <c r="A41" s="46" t="s">
        <v>198</v>
      </c>
      <c r="B41" s="47">
        <v>1746115.8717759403</v>
      </c>
      <c r="C41" s="47">
        <v>1806883.9398599402</v>
      </c>
      <c r="D41" s="47">
        <v>1879038.8141622357</v>
      </c>
      <c r="E41" s="47">
        <v>1954156.9568718651</v>
      </c>
      <c r="F41" s="47">
        <v>2026183.1864629153</v>
      </c>
      <c r="G41" s="47"/>
    </row>
    <row r="42" spans="1:21" x14ac:dyDescent="0.3">
      <c r="A42" s="48" t="s">
        <v>199</v>
      </c>
      <c r="B42" s="45">
        <v>-62570.857704698807</v>
      </c>
      <c r="C42" s="45">
        <v>-59835.739208083367</v>
      </c>
      <c r="D42" s="45">
        <v>-56988.254753039451</v>
      </c>
      <c r="E42" s="45">
        <v>-53635.075077019632</v>
      </c>
      <c r="F42" s="45">
        <v>-50392.280580845661</v>
      </c>
      <c r="G42" s="45"/>
    </row>
    <row r="43" spans="1:21" x14ac:dyDescent="0.3">
      <c r="A43" s="46" t="s">
        <v>200</v>
      </c>
      <c r="B43" s="47">
        <v>1683545.0140712415</v>
      </c>
      <c r="C43" s="47">
        <v>1747048.2006518568</v>
      </c>
      <c r="D43" s="47">
        <v>1822050.5594091963</v>
      </c>
      <c r="E43" s="47">
        <v>1900521.8817948455</v>
      </c>
      <c r="F43" s="47">
        <v>1975790.9058820696</v>
      </c>
      <c r="G43" s="47"/>
    </row>
    <row r="44" spans="1:21" x14ac:dyDescent="0.3">
      <c r="A44" s="42"/>
      <c r="B44" s="43"/>
      <c r="C44" s="43"/>
      <c r="D44" s="43"/>
      <c r="E44" s="43"/>
      <c r="F44" s="43"/>
    </row>
    <row r="45" spans="1:21" ht="30" customHeight="1" x14ac:dyDescent="0.3">
      <c r="A45" s="246" t="s">
        <v>201</v>
      </c>
      <c r="B45" s="246"/>
      <c r="C45" s="246"/>
      <c r="D45" s="246"/>
      <c r="E45" s="246"/>
      <c r="F45" s="246"/>
      <c r="G45" s="51"/>
    </row>
    <row r="47" spans="1:21" x14ac:dyDescent="0.3">
      <c r="B47" s="45"/>
      <c r="C47" s="45"/>
      <c r="D47" s="45"/>
      <c r="E47" s="45"/>
      <c r="F47" s="45"/>
    </row>
  </sheetData>
  <mergeCells count="1">
    <mergeCell ref="A45:F4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C2A08-7CDD-4F44-949A-F39D0E05B712}">
  <dimension ref="A1:G64"/>
  <sheetViews>
    <sheetView showGridLines="0" workbookViewId="0">
      <selection sqref="A1:XFD1048576"/>
    </sheetView>
  </sheetViews>
  <sheetFormatPr defaultColWidth="9" defaultRowHeight="10.75" outlineLevelRow="2" x14ac:dyDescent="0.3"/>
  <cols>
    <col min="1" max="1" width="37.53515625" style="52" bestFit="1" customWidth="1"/>
    <col min="2" max="7" width="7.84375" style="49" customWidth="1"/>
    <col min="8" max="16384" width="9" style="49"/>
  </cols>
  <sheetData>
    <row r="1" spans="1:7" ht="21.65" customHeight="1" x14ac:dyDescent="0.3">
      <c r="A1" s="232" t="s">
        <v>159</v>
      </c>
      <c r="B1" s="39"/>
      <c r="C1" s="39"/>
      <c r="D1" s="39"/>
      <c r="E1" s="39"/>
      <c r="F1" s="39"/>
    </row>
    <row r="2" spans="1:7" x14ac:dyDescent="0.3">
      <c r="A2" s="52" t="s">
        <v>202</v>
      </c>
      <c r="B2" s="41">
        <v>2027</v>
      </c>
      <c r="C2" s="41">
        <v>2028</v>
      </c>
      <c r="D2" s="41">
        <v>2029</v>
      </c>
      <c r="E2" s="41">
        <v>2030</v>
      </c>
      <c r="F2" s="41">
        <v>2031</v>
      </c>
      <c r="G2" s="41"/>
    </row>
    <row r="3" spans="1:7" ht="4" customHeight="1" x14ac:dyDescent="0.3">
      <c r="A3" s="53"/>
      <c r="B3" s="43"/>
      <c r="C3" s="43"/>
      <c r="D3" s="43"/>
      <c r="E3" s="43"/>
      <c r="F3" s="43"/>
    </row>
    <row r="4" spans="1:7" ht="15.75" customHeight="1" x14ac:dyDescent="0.3">
      <c r="A4" s="44" t="s">
        <v>161</v>
      </c>
      <c r="B4" s="45">
        <v>6811.2</v>
      </c>
      <c r="C4" s="45">
        <v>7041.9</v>
      </c>
      <c r="D4" s="45">
        <v>6721.8</v>
      </c>
      <c r="E4" s="45">
        <v>6676.5999999999995</v>
      </c>
      <c r="F4" s="45">
        <v>6620.8</v>
      </c>
      <c r="G4" s="45"/>
    </row>
    <row r="5" spans="1:7" ht="11.25" customHeight="1" x14ac:dyDescent="0.3">
      <c r="A5" s="44" t="s">
        <v>162</v>
      </c>
      <c r="B5" s="45">
        <v>4545.1000000000004</v>
      </c>
      <c r="C5" s="45">
        <v>4536.7</v>
      </c>
      <c r="D5" s="45">
        <v>4497.7</v>
      </c>
      <c r="E5" s="45">
        <v>4477.7</v>
      </c>
      <c r="F5" s="45">
        <v>4477.7</v>
      </c>
      <c r="G5" s="45"/>
    </row>
    <row r="6" spans="1:7" ht="11.25" customHeight="1" x14ac:dyDescent="0.3">
      <c r="A6" s="44" t="s">
        <v>163</v>
      </c>
      <c r="B6" s="45">
        <v>3946.5</v>
      </c>
      <c r="C6" s="45">
        <v>2614.4</v>
      </c>
      <c r="D6" s="45">
        <v>2596.3000000000002</v>
      </c>
      <c r="E6" s="45">
        <v>2577.8000000000002</v>
      </c>
      <c r="F6" s="45">
        <v>2559.1</v>
      </c>
      <c r="G6" s="45"/>
    </row>
    <row r="7" spans="1:7" ht="11.25" customHeight="1" x14ac:dyDescent="0.3">
      <c r="A7" s="44" t="s">
        <v>164</v>
      </c>
      <c r="B7" s="45">
        <v>25896.1</v>
      </c>
      <c r="C7" s="45">
        <v>26428.699999999997</v>
      </c>
      <c r="D7" s="45">
        <v>26737.899999999998</v>
      </c>
      <c r="E7" s="45">
        <v>27052.399999999998</v>
      </c>
      <c r="F7" s="45">
        <v>27365.1</v>
      </c>
      <c r="G7" s="45"/>
    </row>
    <row r="8" spans="1:7" ht="11.25" customHeight="1" x14ac:dyDescent="0.3">
      <c r="A8" s="44" t="s">
        <v>165</v>
      </c>
      <c r="B8" s="45">
        <v>30583.5</v>
      </c>
      <c r="C8" s="45">
        <v>30775.8</v>
      </c>
      <c r="D8" s="45">
        <v>30585.600000000002</v>
      </c>
      <c r="E8" s="45">
        <v>30334.9</v>
      </c>
      <c r="F8" s="45">
        <v>30133.600000000002</v>
      </c>
      <c r="G8" s="45"/>
    </row>
    <row r="9" spans="1:7" ht="11.25" customHeight="1" x14ac:dyDescent="0.3">
      <c r="A9" s="44" t="s">
        <v>166</v>
      </c>
      <c r="B9" s="45">
        <v>3330.6</v>
      </c>
      <c r="C9" s="45">
        <v>3298.7000000000003</v>
      </c>
      <c r="D9" s="45">
        <v>3266.4</v>
      </c>
      <c r="E9" s="45">
        <v>3233.9</v>
      </c>
      <c r="F9" s="45">
        <v>3196.8</v>
      </c>
      <c r="G9" s="45"/>
    </row>
    <row r="10" spans="1:7" ht="11.25" customHeight="1" x14ac:dyDescent="0.3">
      <c r="A10" s="44" t="s">
        <v>167</v>
      </c>
      <c r="B10" s="45">
        <v>34114.699999999997</v>
      </c>
      <c r="C10" s="45">
        <v>34088.1</v>
      </c>
      <c r="D10" s="45">
        <v>34897.299999999996</v>
      </c>
      <c r="E10" s="45">
        <v>36505.299999999996</v>
      </c>
      <c r="F10" s="45">
        <v>38212.5</v>
      </c>
      <c r="G10" s="45"/>
    </row>
    <row r="11" spans="1:7" ht="11.25" customHeight="1" x14ac:dyDescent="0.3">
      <c r="A11" s="44" t="s">
        <v>168</v>
      </c>
      <c r="B11" s="45">
        <v>4244.6000000000004</v>
      </c>
      <c r="C11" s="45">
        <v>4182.8999999999996</v>
      </c>
      <c r="D11" s="45">
        <v>4135.2</v>
      </c>
      <c r="E11" s="45">
        <v>3997</v>
      </c>
      <c r="F11" s="45">
        <v>3949.2</v>
      </c>
      <c r="G11" s="45"/>
    </row>
    <row r="12" spans="1:7" ht="11.25" customHeight="1" x14ac:dyDescent="0.3">
      <c r="A12" s="44" t="s">
        <v>169</v>
      </c>
      <c r="B12" s="45">
        <v>52253.899999999994</v>
      </c>
      <c r="C12" s="45">
        <v>52269.299999999996</v>
      </c>
      <c r="D12" s="45">
        <v>46168.799999999996</v>
      </c>
      <c r="E12" s="45">
        <v>46066.299999999996</v>
      </c>
      <c r="F12" s="45">
        <v>45918.2</v>
      </c>
      <c r="G12" s="45"/>
    </row>
    <row r="13" spans="1:7" ht="11.25" customHeight="1" x14ac:dyDescent="0.3">
      <c r="A13" s="44" t="s">
        <v>170</v>
      </c>
      <c r="B13" s="45">
        <v>23099.200000000001</v>
      </c>
      <c r="C13" s="45">
        <v>22946</v>
      </c>
      <c r="D13" s="45">
        <v>21636.799999999999</v>
      </c>
      <c r="E13" s="45">
        <v>21485.9</v>
      </c>
      <c r="F13" s="45">
        <v>21300.3</v>
      </c>
      <c r="G13" s="45"/>
    </row>
    <row r="14" spans="1:7" ht="11.25" customHeight="1" x14ac:dyDescent="0.3">
      <c r="A14" s="44" t="s">
        <v>171</v>
      </c>
      <c r="B14" s="45">
        <v>76310.700000000012</v>
      </c>
      <c r="C14" s="45">
        <v>75445.600000000006</v>
      </c>
      <c r="D14" s="45">
        <v>75575.5</v>
      </c>
      <c r="E14" s="45">
        <v>75202.200000000012</v>
      </c>
      <c r="F14" s="45">
        <v>74824.200000000012</v>
      </c>
      <c r="G14" s="45"/>
    </row>
    <row r="15" spans="1:7" ht="11.25" customHeight="1" x14ac:dyDescent="0.3">
      <c r="A15" s="44" t="s">
        <v>172</v>
      </c>
      <c r="B15" s="45">
        <v>25871.599999999999</v>
      </c>
      <c r="C15" s="45">
        <v>25779.599999999999</v>
      </c>
      <c r="D15" s="45">
        <v>25417</v>
      </c>
      <c r="E15" s="45">
        <v>25356.7</v>
      </c>
      <c r="F15" s="45">
        <v>25296.1</v>
      </c>
      <c r="G15" s="45"/>
    </row>
    <row r="16" spans="1:7" ht="11.25" customHeight="1" x14ac:dyDescent="0.3">
      <c r="A16" s="44" t="s">
        <v>173</v>
      </c>
      <c r="B16" s="45">
        <v>8689.1</v>
      </c>
      <c r="C16" s="45">
        <v>8740</v>
      </c>
      <c r="D16" s="45">
        <v>8300.6</v>
      </c>
      <c r="E16" s="45">
        <v>7836.6</v>
      </c>
      <c r="F16" s="45">
        <v>7904.9000000000005</v>
      </c>
      <c r="G16" s="45"/>
    </row>
    <row r="17" spans="1:7" ht="11.25" customHeight="1" x14ac:dyDescent="0.3">
      <c r="A17" s="44" t="s">
        <v>174</v>
      </c>
      <c r="B17" s="45">
        <v>2386.7000000000003</v>
      </c>
      <c r="C17" s="45">
        <v>2361.7000000000003</v>
      </c>
      <c r="D17" s="45">
        <v>2336.5</v>
      </c>
      <c r="E17" s="45">
        <v>2311.1000000000004</v>
      </c>
      <c r="F17" s="45">
        <v>2285.5</v>
      </c>
      <c r="G17" s="45"/>
    </row>
    <row r="18" spans="1:7" ht="11.25" customHeight="1" x14ac:dyDescent="0.3">
      <c r="A18" s="44" t="s">
        <v>175</v>
      </c>
      <c r="B18" s="45">
        <v>8654.5</v>
      </c>
      <c r="C18" s="45">
        <v>9606.4000000000015</v>
      </c>
      <c r="D18" s="45">
        <v>9598.3000000000011</v>
      </c>
      <c r="E18" s="45">
        <v>9590.1</v>
      </c>
      <c r="F18" s="45">
        <v>4587.9000000000015</v>
      </c>
      <c r="G18" s="45"/>
    </row>
    <row r="19" spans="1:7" ht="11.25" customHeight="1" x14ac:dyDescent="0.3">
      <c r="A19" s="44" t="s">
        <v>176</v>
      </c>
      <c r="B19" s="45">
        <v>4807.7</v>
      </c>
      <c r="C19" s="45">
        <v>4808.3999999999996</v>
      </c>
      <c r="D19" s="45">
        <v>4753.0999999999995</v>
      </c>
      <c r="E19" s="45">
        <v>4939.7</v>
      </c>
      <c r="F19" s="45">
        <v>5054.5999999999995</v>
      </c>
      <c r="G19" s="45"/>
    </row>
    <row r="20" spans="1:7" ht="11.25" customHeight="1" x14ac:dyDescent="0.3">
      <c r="A20" s="44" t="s">
        <v>177</v>
      </c>
      <c r="B20" s="45">
        <v>38761.5</v>
      </c>
      <c r="C20" s="45">
        <v>39437.300000000003</v>
      </c>
      <c r="D20" s="45">
        <v>39993.800000000003</v>
      </c>
      <c r="E20" s="45">
        <v>40669.700000000004</v>
      </c>
      <c r="F20" s="45">
        <v>38851.1</v>
      </c>
      <c r="G20" s="45"/>
    </row>
    <row r="21" spans="1:7" ht="11.25" customHeight="1" x14ac:dyDescent="0.3">
      <c r="A21" s="44" t="s">
        <v>178</v>
      </c>
      <c r="B21" s="45">
        <v>24905.8</v>
      </c>
      <c r="C21" s="45">
        <v>26455</v>
      </c>
      <c r="D21" s="45">
        <v>24168.799999999999</v>
      </c>
      <c r="E21" s="45">
        <v>22683.7</v>
      </c>
      <c r="F21" s="45">
        <v>22473.3</v>
      </c>
      <c r="G21" s="45"/>
    </row>
    <row r="22" spans="1:7" ht="11.25" customHeight="1" x14ac:dyDescent="0.3">
      <c r="A22" s="44" t="s">
        <v>179</v>
      </c>
      <c r="B22" s="45">
        <v>7901.8</v>
      </c>
      <c r="C22" s="45">
        <v>8153.7000000000007</v>
      </c>
      <c r="D22" s="45">
        <v>8445.6</v>
      </c>
      <c r="E22" s="45">
        <v>8557.4</v>
      </c>
      <c r="F22" s="45">
        <v>8669.1</v>
      </c>
      <c r="G22" s="45"/>
    </row>
    <row r="23" spans="1:7" ht="11.25" customHeight="1" x14ac:dyDescent="0.3">
      <c r="A23" s="44" t="s">
        <v>180</v>
      </c>
      <c r="B23" s="45">
        <v>53170.5</v>
      </c>
      <c r="C23" s="45">
        <v>51853.9</v>
      </c>
      <c r="D23" s="45">
        <v>50505.5</v>
      </c>
      <c r="E23" s="45">
        <v>49443.5</v>
      </c>
      <c r="F23" s="45">
        <v>49408.3</v>
      </c>
      <c r="G23" s="45"/>
    </row>
    <row r="24" spans="1:7" ht="11.25" customHeight="1" x14ac:dyDescent="0.3">
      <c r="A24" s="44" t="s">
        <v>181</v>
      </c>
      <c r="B24" s="45">
        <v>74122.099999999991</v>
      </c>
      <c r="C24" s="45">
        <v>74663.399999999994</v>
      </c>
      <c r="D24" s="45">
        <v>73818.2</v>
      </c>
      <c r="E24" s="45">
        <v>73556.899999999994</v>
      </c>
      <c r="F24" s="45">
        <v>73745.799999999988</v>
      </c>
      <c r="G24" s="45"/>
    </row>
    <row r="25" spans="1:7" ht="11.25" customHeight="1" x14ac:dyDescent="0.3">
      <c r="A25" s="44" t="s">
        <v>182</v>
      </c>
      <c r="B25" s="45">
        <v>6735.2</v>
      </c>
      <c r="C25" s="45">
        <v>5784.8</v>
      </c>
      <c r="D25" s="45">
        <v>5716.1</v>
      </c>
      <c r="E25" s="45">
        <v>5646.9</v>
      </c>
      <c r="F25" s="45">
        <v>5576.9</v>
      </c>
      <c r="G25" s="45"/>
    </row>
    <row r="26" spans="1:7" ht="11.25" customHeight="1" x14ac:dyDescent="0.3">
      <c r="A26" s="44" t="s">
        <v>183</v>
      </c>
      <c r="B26" s="45">
        <v>197940.7</v>
      </c>
      <c r="C26" s="45">
        <v>200116.1</v>
      </c>
      <c r="D26" s="45">
        <v>208587.7</v>
      </c>
      <c r="E26" s="45">
        <v>211908.5</v>
      </c>
      <c r="F26" s="45">
        <v>214779.30000000002</v>
      </c>
      <c r="G26" s="45"/>
    </row>
    <row r="27" spans="1:7" ht="11.25" customHeight="1" x14ac:dyDescent="0.3">
      <c r="A27" s="44" t="s">
        <v>184</v>
      </c>
      <c r="B27" s="45">
        <v>109174.09999999999</v>
      </c>
      <c r="C27" s="45">
        <v>109350.29999999999</v>
      </c>
      <c r="D27" s="45">
        <v>111266.5</v>
      </c>
      <c r="E27" s="45">
        <v>113219.29999999999</v>
      </c>
      <c r="F27" s="45">
        <v>115209.2</v>
      </c>
      <c r="G27" s="45"/>
    </row>
    <row r="28" spans="1:7" ht="11.25" customHeight="1" x14ac:dyDescent="0.3">
      <c r="A28" s="44" t="s">
        <v>185</v>
      </c>
      <c r="B28" s="45">
        <v>94614.399999999994</v>
      </c>
      <c r="C28" s="45">
        <v>105185.9</v>
      </c>
      <c r="D28" s="45">
        <v>112488.7</v>
      </c>
      <c r="E28" s="45">
        <v>120626.4</v>
      </c>
      <c r="F28" s="45">
        <v>120686.9</v>
      </c>
      <c r="G28" s="45"/>
    </row>
    <row r="29" spans="1:7" ht="11.25" customHeight="1" x14ac:dyDescent="0.3">
      <c r="A29" s="44" t="s">
        <v>186</v>
      </c>
      <c r="B29" s="45">
        <v>47088.3</v>
      </c>
      <c r="C29" s="45">
        <v>47803.199999999997</v>
      </c>
      <c r="D29" s="45">
        <v>48735.6</v>
      </c>
      <c r="E29" s="45">
        <v>49677.9</v>
      </c>
      <c r="F29" s="45">
        <v>50639</v>
      </c>
      <c r="G29" s="45"/>
    </row>
    <row r="30" spans="1:7" ht="11.25" customHeight="1" x14ac:dyDescent="0.3">
      <c r="A30" s="44" t="s">
        <v>187</v>
      </c>
      <c r="B30" s="45">
        <v>139743.20000000001</v>
      </c>
      <c r="C30" s="45">
        <v>139728.6</v>
      </c>
      <c r="D30" s="45">
        <v>141845.4</v>
      </c>
      <c r="E30" s="45">
        <v>143994.20000000001</v>
      </c>
      <c r="F30" s="45">
        <v>146175.4</v>
      </c>
      <c r="G30" s="45"/>
    </row>
    <row r="31" spans="1:7" ht="11.25" customHeight="1" x14ac:dyDescent="0.3">
      <c r="A31" s="44" t="s">
        <v>188</v>
      </c>
      <c r="B31" s="45">
        <v>131336.70000000001</v>
      </c>
      <c r="C31" s="45">
        <v>137395.1</v>
      </c>
      <c r="D31" s="45">
        <v>141368.9</v>
      </c>
      <c r="E31" s="45">
        <v>145461.70000000001</v>
      </c>
      <c r="F31" s="45">
        <v>149676.70000000001</v>
      </c>
      <c r="G31" s="45"/>
    </row>
    <row r="32" spans="1:7" ht="11.25" customHeight="1" x14ac:dyDescent="0.3">
      <c r="A32" s="44" t="s">
        <v>189</v>
      </c>
      <c r="B32" s="45">
        <v>83488.7</v>
      </c>
      <c r="C32" s="45">
        <v>82005.600000000006</v>
      </c>
      <c r="D32" s="45">
        <v>81541.2</v>
      </c>
      <c r="E32" s="45">
        <v>81842.399999999994</v>
      </c>
      <c r="F32" s="45">
        <v>81906.899999999994</v>
      </c>
      <c r="G32" s="45"/>
    </row>
    <row r="33" spans="1:7" ht="11.25" customHeight="1" x14ac:dyDescent="0.3">
      <c r="A33" s="44" t="s">
        <v>190</v>
      </c>
      <c r="B33" s="45">
        <v>10011.4</v>
      </c>
      <c r="C33" s="45">
        <v>10470.799999999999</v>
      </c>
      <c r="D33" s="45">
        <v>10462.6</v>
      </c>
      <c r="E33" s="45">
        <v>10459.199999999999</v>
      </c>
      <c r="F33" s="45">
        <v>10456.6</v>
      </c>
      <c r="G33" s="45"/>
    </row>
    <row r="34" spans="1:7" ht="11.25" customHeight="1" x14ac:dyDescent="0.3">
      <c r="A34" s="44" t="s">
        <v>191</v>
      </c>
      <c r="B34" s="45">
        <v>25784.399999999998</v>
      </c>
      <c r="C34" s="45">
        <v>21872</v>
      </c>
      <c r="D34" s="45">
        <v>21818.799999999999</v>
      </c>
      <c r="E34" s="45">
        <v>21769.1</v>
      </c>
      <c r="F34" s="45">
        <v>21718.899999999998</v>
      </c>
      <c r="G34" s="45"/>
    </row>
    <row r="35" spans="1:7" ht="11.25" customHeight="1" x14ac:dyDescent="0.3">
      <c r="A35" s="44" t="s">
        <v>192</v>
      </c>
      <c r="B35" s="45">
        <v>14054.5</v>
      </c>
      <c r="C35" s="45">
        <v>13960.2</v>
      </c>
      <c r="D35" s="45">
        <v>13836.2</v>
      </c>
      <c r="E35" s="45">
        <v>13711.1</v>
      </c>
      <c r="F35" s="45">
        <v>13584.6</v>
      </c>
      <c r="G35" s="45"/>
    </row>
    <row r="36" spans="1:7" ht="11.25" customHeight="1" x14ac:dyDescent="0.3">
      <c r="A36" s="44" t="s">
        <v>193</v>
      </c>
      <c r="B36" s="54" t="s">
        <v>203</v>
      </c>
      <c r="C36" s="54" t="s">
        <v>203</v>
      </c>
      <c r="D36" s="54" t="s">
        <v>203</v>
      </c>
      <c r="E36" s="54" t="s">
        <v>203</v>
      </c>
      <c r="F36" s="54" t="s">
        <v>203</v>
      </c>
      <c r="G36" s="54"/>
    </row>
    <row r="37" spans="1:7" ht="11.25" customHeight="1" x14ac:dyDescent="0.3">
      <c r="A37" s="44" t="s">
        <v>194</v>
      </c>
      <c r="B37" s="45">
        <v>18386.7</v>
      </c>
      <c r="C37" s="45">
        <v>17256</v>
      </c>
      <c r="D37" s="45">
        <v>23766.899999999998</v>
      </c>
      <c r="E37" s="45">
        <v>24720.3</v>
      </c>
      <c r="F37" s="45">
        <v>38318.800000000003</v>
      </c>
      <c r="G37" s="45"/>
    </row>
    <row r="38" spans="1:7" ht="11.25" customHeight="1" x14ac:dyDescent="0.3">
      <c r="A38" s="44" t="s">
        <v>195</v>
      </c>
      <c r="B38" s="45">
        <v>16620.7</v>
      </c>
      <c r="C38" s="45">
        <v>17364.2</v>
      </c>
      <c r="D38" s="45">
        <v>18216.7</v>
      </c>
      <c r="E38" s="45">
        <v>19109.2</v>
      </c>
      <c r="F38" s="45">
        <v>20049.7</v>
      </c>
      <c r="G38" s="45"/>
    </row>
    <row r="39" spans="1:7" s="50" customFormat="1" ht="11.25" customHeight="1" x14ac:dyDescent="0.3">
      <c r="A39" s="55" t="s">
        <v>204</v>
      </c>
      <c r="B39" s="47">
        <v>1409386.3999999997</v>
      </c>
      <c r="C39" s="47">
        <v>1423780.3</v>
      </c>
      <c r="D39" s="47">
        <v>1443807.9999999995</v>
      </c>
      <c r="E39" s="47">
        <v>1464701.5999999999</v>
      </c>
      <c r="F39" s="47">
        <v>1485612.9999999998</v>
      </c>
      <c r="G39" s="47"/>
    </row>
    <row r="40" spans="1:7" ht="11.25" customHeight="1" x14ac:dyDescent="0.3">
      <c r="A40" s="44" t="s">
        <v>205</v>
      </c>
      <c r="B40" s="45">
        <v>166422.39999999999</v>
      </c>
      <c r="C40" s="45">
        <v>159599.9</v>
      </c>
      <c r="D40" s="45">
        <v>154632.70000000001</v>
      </c>
      <c r="E40" s="45">
        <v>152674.20000000001</v>
      </c>
      <c r="F40" s="45">
        <v>150888.29999999999</v>
      </c>
      <c r="G40" s="45"/>
    </row>
    <row r="41" spans="1:7" ht="11.25" customHeight="1" x14ac:dyDescent="0.3">
      <c r="A41" s="44" t="s">
        <v>206</v>
      </c>
      <c r="B41" s="45">
        <v>-81435.285799999998</v>
      </c>
      <c r="C41" s="45">
        <v>-78433.666035850008</v>
      </c>
      <c r="D41" s="45">
        <v>-75266.986155303704</v>
      </c>
      <c r="E41" s="45">
        <v>-71551.423772295951</v>
      </c>
      <c r="F41" s="45">
        <v>-67906.222320063724</v>
      </c>
      <c r="G41" s="45"/>
    </row>
    <row r="42" spans="1:7" ht="11.25" customHeight="1" x14ac:dyDescent="0.3">
      <c r="A42" s="55" t="s">
        <v>207</v>
      </c>
      <c r="B42" s="47">
        <v>1494373.5141999996</v>
      </c>
      <c r="C42" s="47">
        <v>1504946.5339641499</v>
      </c>
      <c r="D42" s="47">
        <v>1523173.7138446958</v>
      </c>
      <c r="E42" s="47">
        <v>1545824.3762277039</v>
      </c>
      <c r="F42" s="47">
        <v>1568595.0776799361</v>
      </c>
      <c r="G42" s="47"/>
    </row>
    <row r="43" spans="1:7" ht="11.25" customHeight="1" x14ac:dyDescent="0.3">
      <c r="A43" s="44" t="s">
        <v>197</v>
      </c>
      <c r="B43" s="45">
        <v>45717.47177594059</v>
      </c>
      <c r="C43" s="45">
        <v>90343.739859939946</v>
      </c>
      <c r="D43" s="45">
        <v>137340.11416223631</v>
      </c>
      <c r="E43" s="45">
        <v>187774.15687186495</v>
      </c>
      <c r="F43" s="45">
        <v>241182.8864629154</v>
      </c>
      <c r="G43" s="45"/>
    </row>
    <row r="44" spans="1:7" s="50" customFormat="1" ht="11.25" customHeight="1" x14ac:dyDescent="0.3">
      <c r="A44" s="55" t="s">
        <v>208</v>
      </c>
      <c r="B44" s="47">
        <v>1540090.9859759402</v>
      </c>
      <c r="C44" s="47">
        <v>1595290.2738240899</v>
      </c>
      <c r="D44" s="47">
        <v>1660513.828006932</v>
      </c>
      <c r="E44" s="47">
        <v>1733598.5330995689</v>
      </c>
      <c r="F44" s="47">
        <v>1809777.9641428515</v>
      </c>
      <c r="G44" s="47"/>
    </row>
    <row r="45" spans="1:7" s="50" customFormat="1" ht="11.25" customHeight="1" x14ac:dyDescent="0.3">
      <c r="A45" s="44" t="s">
        <v>127</v>
      </c>
      <c r="B45" s="45">
        <v>124589.55551131717</v>
      </c>
      <c r="C45" s="45">
        <v>133160.10964572447</v>
      </c>
      <c r="D45" s="45">
        <v>143258.25036964362</v>
      </c>
      <c r="E45" s="45">
        <v>149006.70553321316</v>
      </c>
      <c r="F45" s="45">
        <v>148499.4234850361</v>
      </c>
      <c r="G45" s="45"/>
    </row>
    <row r="46" spans="1:7" s="50" customFormat="1" ht="11.25" hidden="1" customHeight="1" outlineLevel="2" x14ac:dyDescent="0.3">
      <c r="A46" s="56" t="s">
        <v>209</v>
      </c>
      <c r="B46" s="45"/>
      <c r="C46" s="45"/>
      <c r="D46" s="45"/>
      <c r="E46" s="45"/>
      <c r="F46" s="45"/>
      <c r="G46" s="57"/>
    </row>
    <row r="47" spans="1:7" s="50" customFormat="1" ht="11.25" hidden="1" customHeight="1" outlineLevel="2" x14ac:dyDescent="0.3">
      <c r="A47" s="56" t="s">
        <v>210</v>
      </c>
      <c r="B47" s="45"/>
      <c r="C47" s="45"/>
      <c r="D47" s="45"/>
      <c r="E47" s="45"/>
      <c r="F47" s="45"/>
      <c r="G47" s="57"/>
    </row>
    <row r="48" spans="1:7" s="50" customFormat="1" ht="11.25" hidden="1" customHeight="1" outlineLevel="2" x14ac:dyDescent="0.3">
      <c r="A48" s="56" t="s">
        <v>211</v>
      </c>
      <c r="B48" s="45"/>
      <c r="C48" s="45"/>
      <c r="D48" s="45"/>
      <c r="E48" s="45"/>
      <c r="F48" s="45"/>
      <c r="G48" s="57"/>
    </row>
    <row r="49" spans="1:7" s="50" customFormat="1" ht="11.25" customHeight="1" outlineLevel="1" collapsed="1" x14ac:dyDescent="0.3">
      <c r="A49" s="44" t="s">
        <v>212</v>
      </c>
      <c r="B49" s="45">
        <v>18864.472583984068</v>
      </c>
      <c r="C49" s="45">
        <v>18597.817182042403</v>
      </c>
      <c r="D49" s="45">
        <v>18278.481032620544</v>
      </c>
      <c r="E49" s="45">
        <v>17916.64316206337</v>
      </c>
      <c r="F49" s="45">
        <v>17513.518254182149</v>
      </c>
      <c r="G49" s="45"/>
    </row>
    <row r="50" spans="1:7" ht="11.25" customHeight="1" x14ac:dyDescent="0.3">
      <c r="A50" s="55" t="s">
        <v>213</v>
      </c>
      <c r="B50" s="47">
        <v>1683545.0140712415</v>
      </c>
      <c r="C50" s="47">
        <v>1747048.2006518568</v>
      </c>
      <c r="D50" s="47">
        <v>1822050.5594091963</v>
      </c>
      <c r="E50" s="47">
        <v>1900521.8817948455</v>
      </c>
      <c r="F50" s="47">
        <v>1975790.9058820696</v>
      </c>
      <c r="G50" s="47"/>
    </row>
    <row r="51" spans="1:7" ht="3.75" customHeight="1" x14ac:dyDescent="0.3">
      <c r="A51" s="55"/>
      <c r="B51" s="47"/>
      <c r="C51" s="47"/>
      <c r="D51" s="47"/>
      <c r="E51" s="47"/>
      <c r="F51" s="47"/>
      <c r="G51" s="47"/>
    </row>
    <row r="52" spans="1:7" ht="23.25" customHeight="1" x14ac:dyDescent="0.3">
      <c r="A52" s="246" t="s">
        <v>214</v>
      </c>
      <c r="B52" s="246"/>
      <c r="C52" s="246"/>
      <c r="D52" s="246"/>
      <c r="E52" s="246"/>
      <c r="F52" s="246"/>
      <c r="G52" s="51"/>
    </row>
    <row r="53" spans="1:7" ht="23.25" customHeight="1" x14ac:dyDescent="0.3">
      <c r="A53" s="247" t="s">
        <v>215</v>
      </c>
      <c r="B53" s="247"/>
      <c r="C53" s="247"/>
      <c r="D53" s="247"/>
      <c r="E53" s="247"/>
      <c r="F53" s="247"/>
      <c r="G53" s="51"/>
    </row>
    <row r="54" spans="1:7" ht="13.4" customHeight="1" x14ac:dyDescent="0.3">
      <c r="A54" s="248"/>
      <c r="B54" s="247"/>
      <c r="C54" s="247"/>
      <c r="D54" s="247"/>
      <c r="E54" s="247"/>
      <c r="F54" s="247"/>
      <c r="G54" s="51"/>
    </row>
    <row r="55" spans="1:7" hidden="1" x14ac:dyDescent="0.3"/>
    <row r="56" spans="1:7" hidden="1" x14ac:dyDescent="0.3"/>
    <row r="57" spans="1:7" hidden="1" x14ac:dyDescent="0.3">
      <c r="B57" s="58"/>
      <c r="C57" s="58"/>
      <c r="D57" s="58"/>
      <c r="E57" s="58"/>
      <c r="F57" s="58"/>
      <c r="G57" s="58"/>
    </row>
    <row r="58" spans="1:7" hidden="1" x14ac:dyDescent="0.3">
      <c r="B58" s="45"/>
      <c r="C58" s="45"/>
      <c r="D58" s="45"/>
      <c r="E58" s="45"/>
      <c r="F58" s="45"/>
      <c r="G58" s="45"/>
    </row>
    <row r="59" spans="1:7" hidden="1" x14ac:dyDescent="0.3"/>
    <row r="60" spans="1:7" hidden="1" x14ac:dyDescent="0.3">
      <c r="C60" s="59"/>
      <c r="D60" s="59"/>
      <c r="E60" s="59"/>
      <c r="F60" s="59"/>
      <c r="G60" s="59"/>
    </row>
    <row r="61" spans="1:7" hidden="1" x14ac:dyDescent="0.3">
      <c r="C61" s="45"/>
      <c r="D61" s="45"/>
      <c r="E61" s="45"/>
      <c r="F61" s="45"/>
      <c r="G61" s="45"/>
    </row>
    <row r="62" spans="1:7" hidden="1" x14ac:dyDescent="0.3"/>
    <row r="63" spans="1:7" hidden="1" x14ac:dyDescent="0.3"/>
    <row r="64" spans="1:7" x14ac:dyDescent="0.3">
      <c r="B64" s="45"/>
      <c r="C64" s="45"/>
      <c r="D64" s="45"/>
      <c r="E64" s="45"/>
      <c r="F64" s="45"/>
    </row>
  </sheetData>
  <mergeCells count="3">
    <mergeCell ref="A52:F52"/>
    <mergeCell ref="A53:F53"/>
    <mergeCell ref="A54:F5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63D9A-BA73-4C70-BFFF-4FB0137AACC9}">
  <dimension ref="A1:G19"/>
  <sheetViews>
    <sheetView showGridLines="0" workbookViewId="0">
      <selection activeCell="A27" sqref="A27"/>
    </sheetView>
  </sheetViews>
  <sheetFormatPr defaultColWidth="9.15234375" defaultRowHeight="12.9" x14ac:dyDescent="0.35"/>
  <cols>
    <col min="1" max="1" width="40.3828125" style="60" customWidth="1"/>
    <col min="2" max="7" width="7.53515625" style="60" customWidth="1"/>
    <col min="8" max="16384" width="9.15234375" style="60"/>
  </cols>
  <sheetData>
    <row r="1" spans="1:7" ht="19.75" customHeight="1" x14ac:dyDescent="0.35">
      <c r="A1" s="233" t="s">
        <v>216</v>
      </c>
      <c r="B1" s="1"/>
      <c r="C1" s="1"/>
      <c r="D1" s="1"/>
      <c r="E1" s="1"/>
      <c r="F1" s="1"/>
      <c r="G1" s="1"/>
    </row>
    <row r="2" spans="1:7" ht="23.6" x14ac:dyDescent="0.35">
      <c r="A2" s="3" t="s">
        <v>217</v>
      </c>
      <c r="B2" s="5" t="s">
        <v>218</v>
      </c>
      <c r="C2" s="5" t="s">
        <v>89</v>
      </c>
      <c r="D2" s="5" t="s">
        <v>90</v>
      </c>
      <c r="E2" s="5" t="s">
        <v>91</v>
      </c>
      <c r="F2" s="5" t="s">
        <v>92</v>
      </c>
      <c r="G2" s="5" t="s">
        <v>93</v>
      </c>
    </row>
    <row r="3" spans="1:7" x14ac:dyDescent="0.35">
      <c r="A3" s="61"/>
      <c r="B3" s="61"/>
      <c r="C3" s="61"/>
      <c r="D3" s="61"/>
      <c r="E3" s="61"/>
      <c r="F3" s="61"/>
      <c r="G3" s="61"/>
    </row>
    <row r="4" spans="1:7" x14ac:dyDescent="0.35">
      <c r="A4" s="62" t="s">
        <v>219</v>
      </c>
      <c r="B4" s="8">
        <v>1685.1938</v>
      </c>
      <c r="C4" s="8">
        <v>1700.3984</v>
      </c>
      <c r="D4" s="8">
        <v>1716.5401999999999</v>
      </c>
      <c r="E4" s="8">
        <v>1741.6986999999999</v>
      </c>
      <c r="F4" s="8">
        <v>1766.3828000000001</v>
      </c>
      <c r="G4" s="8">
        <v>1785.0003000000002</v>
      </c>
    </row>
    <row r="5" spans="1:7" x14ac:dyDescent="0.35">
      <c r="A5" s="63" t="s">
        <v>220</v>
      </c>
    </row>
    <row r="6" spans="1:7" x14ac:dyDescent="0.35">
      <c r="A6" s="64" t="s">
        <v>127</v>
      </c>
      <c r="B6" s="65">
        <v>129.4</v>
      </c>
      <c r="C6" s="65">
        <v>124.58955551131719</v>
      </c>
      <c r="D6" s="65">
        <v>133.16010964572448</v>
      </c>
      <c r="E6" s="65">
        <v>143.2582503696436</v>
      </c>
      <c r="F6" s="65">
        <v>149.00670553321316</v>
      </c>
      <c r="G6" s="65">
        <v>148.49942348503609</v>
      </c>
    </row>
    <row r="7" spans="1:7" x14ac:dyDescent="0.35">
      <c r="A7" s="64" t="s">
        <v>147</v>
      </c>
      <c r="B7" s="65">
        <v>80.899600000000007</v>
      </c>
      <c r="C7" s="65">
        <v>79.1815</v>
      </c>
      <c r="D7" s="65">
        <v>76.166800000000009</v>
      </c>
      <c r="E7" s="65">
        <v>72.947900000000004</v>
      </c>
      <c r="F7" s="65">
        <v>69.644800000000004</v>
      </c>
      <c r="G7" s="65">
        <v>66.500200000000007</v>
      </c>
    </row>
    <row r="8" spans="1:7" x14ac:dyDescent="0.35">
      <c r="A8" s="64" t="s">
        <v>221</v>
      </c>
      <c r="B8" s="65">
        <v>87.468000000000004</v>
      </c>
      <c r="C8" s="65">
        <v>88.043999999999997</v>
      </c>
      <c r="D8" s="65">
        <v>86.832999999999998</v>
      </c>
      <c r="E8" s="65">
        <v>90.632000000000005</v>
      </c>
      <c r="F8" s="65">
        <v>91.661000000000001</v>
      </c>
      <c r="G8" s="65">
        <v>97.447999999999993</v>
      </c>
    </row>
    <row r="9" spans="1:7" x14ac:dyDescent="0.35">
      <c r="A9" s="64" t="s">
        <v>222</v>
      </c>
      <c r="B9" s="65">
        <v>39.12299999999999</v>
      </c>
      <c r="C9" s="65">
        <v>40.380099999999992</v>
      </c>
      <c r="D9" s="65">
        <v>35.352699999999992</v>
      </c>
      <c r="E9" s="65">
        <v>32.3127</v>
      </c>
      <c r="F9" s="65">
        <v>32.795499999999997</v>
      </c>
      <c r="G9" s="65">
        <v>33.284699999999994</v>
      </c>
    </row>
    <row r="10" spans="1:7" x14ac:dyDescent="0.35">
      <c r="A10" s="64" t="s">
        <v>223</v>
      </c>
      <c r="B10" s="65">
        <v>34.691300000000005</v>
      </c>
      <c r="C10" s="65">
        <v>35.159999999999997</v>
      </c>
      <c r="D10" s="65">
        <v>35.999600000000008</v>
      </c>
      <c r="E10" s="65">
        <v>36.921300000000002</v>
      </c>
      <c r="F10" s="65">
        <v>37.783100000000005</v>
      </c>
      <c r="G10" s="65">
        <v>38.652600000000007</v>
      </c>
    </row>
    <row r="11" spans="1:7" x14ac:dyDescent="0.35">
      <c r="A11" s="64" t="s">
        <v>224</v>
      </c>
      <c r="B11" s="65">
        <v>7.1881000000000004</v>
      </c>
      <c r="C11" s="65">
        <v>7.5581000000000005</v>
      </c>
      <c r="D11" s="65">
        <v>7.9381000000000004</v>
      </c>
      <c r="E11" s="65">
        <v>8.3080999999999996</v>
      </c>
      <c r="F11" s="65">
        <v>8.3080999999999996</v>
      </c>
      <c r="G11" s="65">
        <v>8.3080999999999996</v>
      </c>
    </row>
    <row r="12" spans="1:7" x14ac:dyDescent="0.35">
      <c r="A12" s="64" t="s">
        <v>225</v>
      </c>
      <c r="B12" s="65">
        <v>0.11</v>
      </c>
      <c r="C12" s="65">
        <v>0.11</v>
      </c>
      <c r="D12" s="65">
        <v>0.11</v>
      </c>
      <c r="E12" s="65">
        <v>0.11</v>
      </c>
      <c r="F12" s="65">
        <v>0.11</v>
      </c>
      <c r="G12" s="65">
        <v>0.11</v>
      </c>
    </row>
    <row r="13" spans="1:7" x14ac:dyDescent="0.35">
      <c r="A13" s="62" t="s">
        <v>226</v>
      </c>
      <c r="B13" s="8">
        <v>1306.3137999999999</v>
      </c>
      <c r="C13" s="8">
        <v>1325.375144488683</v>
      </c>
      <c r="D13" s="8">
        <v>1340.9798903542755</v>
      </c>
      <c r="E13" s="8">
        <v>1357.2084496303562</v>
      </c>
      <c r="F13" s="8">
        <v>1377.0735944667867</v>
      </c>
      <c r="G13" s="8">
        <v>1392.197276514964</v>
      </c>
    </row>
    <row r="14" spans="1:7" x14ac:dyDescent="0.35">
      <c r="A14" s="64" t="s">
        <v>227</v>
      </c>
      <c r="B14" s="65"/>
      <c r="C14" s="66">
        <v>1.4591704143891882E-2</v>
      </c>
      <c r="D14" s="66">
        <v>1.17738331901589E-2</v>
      </c>
      <c r="E14" s="66">
        <v>1.2102015393976817E-2</v>
      </c>
      <c r="F14" s="66">
        <v>1.4636767728524624E-2</v>
      </c>
      <c r="G14" s="66">
        <v>1.0982479156484981E-2</v>
      </c>
    </row>
    <row r="15" spans="1:7" x14ac:dyDescent="0.35">
      <c r="A15" s="64" t="s">
        <v>228</v>
      </c>
      <c r="B15" s="65"/>
      <c r="C15" s="65">
        <v>19.061344488683062</v>
      </c>
      <c r="D15" s="65">
        <v>15.604745865592577</v>
      </c>
      <c r="E15" s="65">
        <v>16.228559276080659</v>
      </c>
      <c r="F15" s="65">
        <v>19.865144836430545</v>
      </c>
      <c r="G15" s="65">
        <v>15.123682048177216</v>
      </c>
    </row>
    <row r="16" spans="1:7" x14ac:dyDescent="0.35">
      <c r="A16" s="64" t="s">
        <v>229</v>
      </c>
      <c r="B16" s="65"/>
      <c r="C16" s="65">
        <v>25.67730429063073</v>
      </c>
      <c r="D16" s="65">
        <v>16.006592293657697</v>
      </c>
      <c r="E16" s="65">
        <v>9.8630202988493636</v>
      </c>
      <c r="F16" s="65">
        <v>4.188979242728081</v>
      </c>
      <c r="G16" s="65">
        <v>4.4396201325828883</v>
      </c>
    </row>
    <row r="17" spans="1:7" x14ac:dyDescent="0.35">
      <c r="A17" s="62" t="s">
        <v>230</v>
      </c>
      <c r="B17" s="8"/>
      <c r="C17" s="8">
        <v>-6.6159598019476675</v>
      </c>
      <c r="D17" s="8">
        <v>-0.40184642806512016</v>
      </c>
      <c r="E17" s="8">
        <v>6.3655389772312958</v>
      </c>
      <c r="F17" s="8">
        <v>15.676165593702464</v>
      </c>
      <c r="G17" s="8">
        <v>10.684061915594327</v>
      </c>
    </row>
    <row r="18" spans="1:7" x14ac:dyDescent="0.35">
      <c r="A18" s="62" t="s">
        <v>231</v>
      </c>
      <c r="B18" s="8"/>
      <c r="C18" s="67">
        <v>-5.064602243310656E-3</v>
      </c>
      <c r="D18" s="67">
        <v>-3.0319448024668417E-4</v>
      </c>
      <c r="E18" s="67">
        <v>4.7469309741472515E-3</v>
      </c>
      <c r="F18" s="67">
        <v>1.1550300617397395E-2</v>
      </c>
      <c r="G18" s="67">
        <v>7.7585264567731956E-3</v>
      </c>
    </row>
    <row r="19" spans="1:7" x14ac:dyDescent="0.35">
      <c r="A19" s="61"/>
      <c r="B19" s="61"/>
      <c r="C19" s="61"/>
      <c r="D19" s="61"/>
      <c r="E19" s="61"/>
      <c r="F19" s="61"/>
      <c r="G19" s="6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0D8DA-68D4-40A9-9C56-2E4AFDCCC64B}">
  <dimension ref="A1:I38"/>
  <sheetViews>
    <sheetView showGridLines="0" workbookViewId="0">
      <selection activeCell="A38" sqref="A38"/>
    </sheetView>
  </sheetViews>
  <sheetFormatPr defaultColWidth="9.15234375" defaultRowHeight="0" customHeight="1" zeroHeight="1" outlineLevelRow="1" outlineLevelCol="1" x14ac:dyDescent="0.35"/>
  <cols>
    <col min="1" max="1" width="33.3828125" style="60" bestFit="1" customWidth="1"/>
    <col min="2" max="4" width="7.53515625" style="60" hidden="1" customWidth="1" outlineLevel="1"/>
    <col min="5" max="5" width="7.53515625" style="60" customWidth="1" collapsed="1"/>
    <col min="6" max="9" width="7.53515625" style="60" customWidth="1"/>
    <col min="10" max="16384" width="9.15234375" style="60"/>
  </cols>
  <sheetData>
    <row r="1" spans="1:9" ht="16" customHeight="1" x14ac:dyDescent="0.35">
      <c r="A1" s="233" t="s">
        <v>232</v>
      </c>
      <c r="B1" s="1"/>
      <c r="C1" s="1"/>
      <c r="D1" s="1"/>
      <c r="E1" s="1"/>
      <c r="F1" s="1"/>
      <c r="G1" s="1"/>
    </row>
    <row r="2" spans="1:9" ht="23.6" x14ac:dyDescent="0.35">
      <c r="A2" s="3" t="s">
        <v>233</v>
      </c>
      <c r="B2" s="5" t="s">
        <v>86</v>
      </c>
      <c r="C2" s="5" t="s">
        <v>87</v>
      </c>
      <c r="D2" s="5" t="s">
        <v>88</v>
      </c>
      <c r="E2" s="5" t="s">
        <v>89</v>
      </c>
      <c r="F2" s="5" t="s">
        <v>90</v>
      </c>
      <c r="G2" s="5" t="s">
        <v>91</v>
      </c>
      <c r="H2" s="5" t="s">
        <v>92</v>
      </c>
      <c r="I2" s="5" t="s">
        <v>93</v>
      </c>
    </row>
    <row r="3" spans="1:9" ht="12.9" x14ac:dyDescent="0.35">
      <c r="A3" s="61"/>
      <c r="B3" s="61"/>
      <c r="C3" s="61"/>
      <c r="D3" s="61"/>
      <c r="E3" s="61"/>
      <c r="F3" s="61"/>
      <c r="G3" s="61"/>
      <c r="H3" s="61"/>
      <c r="I3" s="61"/>
    </row>
    <row r="4" spans="1:9" ht="22.4" hidden="1" customHeight="1" outlineLevel="1" x14ac:dyDescent="0.35">
      <c r="A4" s="63" t="s">
        <v>234</v>
      </c>
    </row>
    <row r="5" spans="1:9" ht="22.4" hidden="1" customHeight="1" outlineLevel="1" x14ac:dyDescent="0.35">
      <c r="A5" s="62" t="s">
        <v>235</v>
      </c>
      <c r="B5" s="8">
        <v>1269.0012542192405</v>
      </c>
      <c r="C5" s="8">
        <v>1380.5329999999999</v>
      </c>
      <c r="D5" s="8">
        <v>1483.1</v>
      </c>
      <c r="E5" s="8">
        <v>1587.0000000000002</v>
      </c>
      <c r="F5" s="8">
        <v>1662.7999999999997</v>
      </c>
      <c r="G5" s="8">
        <v>1744.6999999999996</v>
      </c>
      <c r="H5" s="8">
        <v>1826.6999999999998</v>
      </c>
    </row>
    <row r="6" spans="1:9" ht="12.9" hidden="1" outlineLevel="1" x14ac:dyDescent="0.35">
      <c r="A6" s="64" t="s">
        <v>104</v>
      </c>
      <c r="B6" s="65">
        <v>1028.9826793135383</v>
      </c>
      <c r="C6" s="65">
        <v>1127.2840000000001</v>
      </c>
      <c r="D6" s="65">
        <v>1215.0999999999999</v>
      </c>
      <c r="E6" s="65">
        <v>1300.4000000000003</v>
      </c>
      <c r="F6" s="65">
        <v>1363.6</v>
      </c>
      <c r="G6" s="65">
        <v>1432.5999999999997</v>
      </c>
      <c r="H6" s="65">
        <v>1500.1</v>
      </c>
    </row>
    <row r="7" spans="1:9" ht="12.9" hidden="1" outlineLevel="1" x14ac:dyDescent="0.35">
      <c r="A7" s="64" t="s">
        <v>111</v>
      </c>
      <c r="B7" s="65">
        <v>136.98500000000001</v>
      </c>
      <c r="C7" s="65">
        <v>148.91999999999999</v>
      </c>
      <c r="D7" s="65">
        <v>160.30000000000001</v>
      </c>
      <c r="E7" s="65">
        <v>168.3</v>
      </c>
      <c r="F7" s="65">
        <v>176.1</v>
      </c>
      <c r="G7" s="65">
        <v>184.6</v>
      </c>
      <c r="H7" s="65">
        <v>193.6</v>
      </c>
    </row>
    <row r="8" spans="1:9" ht="12.9" hidden="1" outlineLevel="1" x14ac:dyDescent="0.35">
      <c r="A8" s="64" t="s">
        <v>112</v>
      </c>
      <c r="B8" s="65">
        <v>7.1961000000000004</v>
      </c>
      <c r="C8" s="65">
        <v>7.6989999999999998</v>
      </c>
      <c r="D8" s="65">
        <v>8.1999999999999993</v>
      </c>
      <c r="E8" s="65">
        <v>9.1999999999999993</v>
      </c>
      <c r="F8" s="65">
        <v>9.6000000000000014</v>
      </c>
      <c r="G8" s="65">
        <v>9.8000000000000007</v>
      </c>
      <c r="H8" s="65">
        <v>10.199999999999999</v>
      </c>
    </row>
    <row r="9" spans="1:9" ht="12.9" hidden="1" outlineLevel="1" x14ac:dyDescent="0.35">
      <c r="A9" s="64" t="s">
        <v>236</v>
      </c>
      <c r="B9" s="65">
        <v>36.469174905702182</v>
      </c>
      <c r="C9" s="65">
        <v>31.433</v>
      </c>
      <c r="D9" s="65">
        <v>30</v>
      </c>
      <c r="E9" s="65">
        <v>31</v>
      </c>
      <c r="F9" s="65">
        <v>31.9</v>
      </c>
      <c r="G9" s="65">
        <v>34</v>
      </c>
      <c r="H9" s="65">
        <v>36.6</v>
      </c>
    </row>
    <row r="10" spans="1:9" ht="12.9" hidden="1" outlineLevel="1" x14ac:dyDescent="0.35">
      <c r="A10" s="64" t="s">
        <v>116</v>
      </c>
      <c r="B10" s="65">
        <v>59.368300000000076</v>
      </c>
      <c r="C10" s="65">
        <v>65.197000000000003</v>
      </c>
      <c r="D10" s="65">
        <v>69.499999999999986</v>
      </c>
      <c r="E10" s="65">
        <v>78.099999999999994</v>
      </c>
      <c r="F10" s="65">
        <v>81.59999999999998</v>
      </c>
      <c r="G10" s="65">
        <v>83.699999999999989</v>
      </c>
      <c r="H10" s="65">
        <v>86.2</v>
      </c>
    </row>
    <row r="11" spans="1:9" ht="22.4" hidden="1" customHeight="1" outlineLevel="1" x14ac:dyDescent="0.35">
      <c r="A11" s="62" t="s">
        <v>237</v>
      </c>
      <c r="B11" s="8">
        <v>1340.2336933365762</v>
      </c>
      <c r="C11" s="8">
        <v>1426.2423953</v>
      </c>
      <c r="D11" s="8">
        <v>1516.8288435867721</v>
      </c>
      <c r="E11" s="8">
        <v>1597.954220111262</v>
      </c>
      <c r="F11" s="8">
        <v>1660.1112373431454</v>
      </c>
      <c r="G11" s="8">
        <v>1733.9062665758934</v>
      </c>
      <c r="H11" s="8">
        <v>1815.277256322335</v>
      </c>
    </row>
    <row r="12" spans="1:9" ht="12.9" hidden="1" outlineLevel="1" x14ac:dyDescent="0.35">
      <c r="A12" s="64" t="s">
        <v>238</v>
      </c>
      <c r="B12" s="65">
        <v>676.21490000000063</v>
      </c>
      <c r="C12" s="65">
        <v>703.35659529999998</v>
      </c>
      <c r="D12" s="65">
        <v>769.65464070630333</v>
      </c>
      <c r="E12" s="65">
        <v>806.8907002272274</v>
      </c>
      <c r="F12" s="65">
        <v>838.08159414844738</v>
      </c>
      <c r="G12" s="65">
        <v>871.92622045638711</v>
      </c>
      <c r="H12" s="65">
        <v>911.45764941833761</v>
      </c>
    </row>
    <row r="13" spans="1:9" ht="12.9" hidden="1" outlineLevel="1" x14ac:dyDescent="0.35">
      <c r="A13" s="64" t="s">
        <v>239</v>
      </c>
      <c r="B13" s="65">
        <v>533.47490000000028</v>
      </c>
      <c r="C13" s="65">
        <v>591.17769999999996</v>
      </c>
      <c r="D13" s="65">
        <v>595.86530950827807</v>
      </c>
      <c r="E13" s="65">
        <v>624.69340325035273</v>
      </c>
      <c r="F13" s="65">
        <v>648.84134010051162</v>
      </c>
      <c r="G13" s="65">
        <v>675.04379203618203</v>
      </c>
      <c r="H13" s="65">
        <v>705.64895688271702</v>
      </c>
    </row>
    <row r="14" spans="1:9" ht="12.9" hidden="1" outlineLevel="1" x14ac:dyDescent="0.35">
      <c r="A14" s="64" t="s">
        <v>240</v>
      </c>
      <c r="B14" s="65">
        <v>58.851400000000005</v>
      </c>
      <c r="C14" s="65">
        <v>45.4465</v>
      </c>
      <c r="D14" s="65">
        <v>59.89221902524779</v>
      </c>
      <c r="E14" s="65">
        <v>62.789817655222613</v>
      </c>
      <c r="F14" s="65">
        <v>65.216999603490535</v>
      </c>
      <c r="G14" s="65">
        <v>67.850687058168404</v>
      </c>
      <c r="H14" s="65">
        <v>70.926904463415809</v>
      </c>
    </row>
    <row r="15" spans="1:9" ht="12.9" hidden="1" outlineLevel="1" x14ac:dyDescent="0.35">
      <c r="A15" s="64" t="s">
        <v>241</v>
      </c>
      <c r="B15" s="65">
        <v>71.692493336575595</v>
      </c>
      <c r="C15" s="65">
        <v>86.261600000000001</v>
      </c>
      <c r="D15" s="65">
        <v>91.416674346942742</v>
      </c>
      <c r="E15" s="65">
        <v>103.58029897845931</v>
      </c>
      <c r="F15" s="65">
        <v>107.971303490696</v>
      </c>
      <c r="G15" s="65">
        <v>119.08556702515578</v>
      </c>
      <c r="H15" s="65">
        <v>127.24374555786443</v>
      </c>
    </row>
    <row r="16" spans="1:9" ht="12.9" collapsed="1" x14ac:dyDescent="0.35">
      <c r="A16" s="62" t="s">
        <v>242</v>
      </c>
      <c r="B16" s="8">
        <v>-71.232439117335716</v>
      </c>
      <c r="C16" s="8">
        <v>-45.709395299999976</v>
      </c>
      <c r="D16" s="8">
        <v>-33.7288435867722</v>
      </c>
      <c r="E16" s="8">
        <v>-10.954220111261748</v>
      </c>
      <c r="F16" s="8">
        <v>2.688762656854351</v>
      </c>
      <c r="G16" s="8">
        <v>10.793733424106222</v>
      </c>
      <c r="H16" s="8">
        <v>11.422743677664812</v>
      </c>
      <c r="I16" s="8">
        <v>16.771614614390955</v>
      </c>
    </row>
    <row r="17" spans="1:9" ht="12.9" x14ac:dyDescent="0.35">
      <c r="A17" s="63" t="s">
        <v>243</v>
      </c>
    </row>
    <row r="18" spans="1:9" ht="12.9" x14ac:dyDescent="0.35">
      <c r="A18" s="64" t="s">
        <v>244</v>
      </c>
      <c r="B18" s="65">
        <v>-70.542899999999889</v>
      </c>
      <c r="C18" s="65">
        <v>-73.012999999999892</v>
      </c>
      <c r="D18" s="65">
        <v>-88.882499999999979</v>
      </c>
      <c r="E18" s="65">
        <v>-89.623937999999981</v>
      </c>
      <c r="F18" s="65">
        <v>-88.699482961649977</v>
      </c>
      <c r="G18" s="65">
        <v>-92.753369104008769</v>
      </c>
      <c r="H18" s="65">
        <v>-93.985519401827446</v>
      </c>
      <c r="I18" s="65">
        <v>-99.883314544577601</v>
      </c>
    </row>
    <row r="19" spans="1:9" ht="12.9" x14ac:dyDescent="0.35">
      <c r="A19" s="64" t="s">
        <v>245</v>
      </c>
      <c r="B19" s="65">
        <v>0.8</v>
      </c>
      <c r="C19" s="65">
        <v>94.3</v>
      </c>
      <c r="D19" s="65">
        <v>1.8</v>
      </c>
      <c r="E19" s="65">
        <v>1.8</v>
      </c>
      <c r="F19" s="65">
        <v>1.9</v>
      </c>
      <c r="G19" s="65">
        <v>1.9</v>
      </c>
      <c r="H19" s="65">
        <v>2</v>
      </c>
      <c r="I19" s="65">
        <v>2.2000000000000002</v>
      </c>
    </row>
    <row r="20" spans="1:9" ht="12.9" x14ac:dyDescent="0.35">
      <c r="A20" s="64" t="s">
        <v>246</v>
      </c>
      <c r="B20" s="65">
        <v>-22</v>
      </c>
      <c r="C20" s="65">
        <v>-39.6</v>
      </c>
      <c r="D20" s="65">
        <v>-38.6</v>
      </c>
      <c r="E20" s="65">
        <v>-40.15</v>
      </c>
      <c r="F20" s="65">
        <v>-41.65</v>
      </c>
      <c r="G20" s="65">
        <v>-32.700000000000003</v>
      </c>
      <c r="H20" s="65">
        <v>-29.8</v>
      </c>
      <c r="I20" s="65">
        <v>-26.9</v>
      </c>
    </row>
    <row r="21" spans="1:9" ht="12.9" x14ac:dyDescent="0.35">
      <c r="A21" s="64" t="s">
        <v>247</v>
      </c>
      <c r="B21" s="65">
        <v>4.6740000000000004</v>
      </c>
      <c r="C21" s="65">
        <v>28.195</v>
      </c>
      <c r="D21" s="65">
        <v>15.584391949480779</v>
      </c>
      <c r="E21" s="65">
        <v>16.984804128351467</v>
      </c>
      <c r="F21" s="65">
        <v>17.991825425647558</v>
      </c>
      <c r="G21" s="65">
        <v>17.185192040041823</v>
      </c>
      <c r="H21" s="65">
        <v>17.541738456127316</v>
      </c>
      <c r="I21" s="65">
        <v>18.476376705193609</v>
      </c>
    </row>
    <row r="22" spans="1:9" ht="12.9" x14ac:dyDescent="0.35">
      <c r="A22" s="64" t="s">
        <v>248</v>
      </c>
      <c r="B22" s="65">
        <v>56.831499999999998</v>
      </c>
      <c r="C22" s="65">
        <v>53.82</v>
      </c>
      <c r="D22" s="65">
        <v>59.7</v>
      </c>
      <c r="E22" s="65">
        <v>49.6</v>
      </c>
      <c r="F22" s="65">
        <v>48.2</v>
      </c>
      <c r="G22" s="65">
        <v>49.9</v>
      </c>
      <c r="H22" s="65">
        <v>51.2</v>
      </c>
      <c r="I22" s="65">
        <v>53.6</v>
      </c>
    </row>
    <row r="23" spans="1:9" ht="12.9" x14ac:dyDescent="0.35">
      <c r="A23" s="64" t="s">
        <v>249</v>
      </c>
      <c r="B23" s="65">
        <v>-8</v>
      </c>
      <c r="C23" s="65">
        <v>-10.4</v>
      </c>
      <c r="D23" s="65">
        <v>-10.7</v>
      </c>
      <c r="E23" s="65">
        <v>-10.988899999999999</v>
      </c>
      <c r="F23" s="65">
        <v>-11.263622499999997</v>
      </c>
      <c r="G23" s="65">
        <v>-11.545213062499997</v>
      </c>
      <c r="H23" s="65">
        <v>-11.833843389062496</v>
      </c>
      <c r="I23" s="65">
        <v>-12.129689473789059</v>
      </c>
    </row>
    <row r="24" spans="1:9" ht="12.9" x14ac:dyDescent="0.35">
      <c r="A24" s="25" t="s">
        <v>250</v>
      </c>
      <c r="B24" s="65">
        <v>-30.1</v>
      </c>
      <c r="C24" s="65">
        <v>18.393999999999998</v>
      </c>
      <c r="D24" s="65">
        <v>-1.6060000000000001</v>
      </c>
      <c r="E24" s="65">
        <v>3.4939999999999998</v>
      </c>
      <c r="F24" s="65">
        <v>-1.6060000000000001</v>
      </c>
      <c r="G24" s="65">
        <v>-1.6060000000000001</v>
      </c>
      <c r="H24" s="65">
        <v>-1.6060000000000001</v>
      </c>
      <c r="I24" s="65">
        <v>-1.6060000000000001</v>
      </c>
    </row>
    <row r="25" spans="1:9" ht="12.9" x14ac:dyDescent="0.35">
      <c r="A25" s="62" t="s">
        <v>251</v>
      </c>
      <c r="B25" s="8">
        <v>-68.337399999999889</v>
      </c>
      <c r="C25" s="8">
        <v>71.696000000000112</v>
      </c>
      <c r="D25" s="8">
        <v>-62.704108050519203</v>
      </c>
      <c r="E25" s="8">
        <v>-68.884033871648498</v>
      </c>
      <c r="F25" s="8">
        <v>-75.127280036002404</v>
      </c>
      <c r="G25" s="8">
        <v>-69.619390126466925</v>
      </c>
      <c r="H25" s="8">
        <v>-66.483624334762609</v>
      </c>
      <c r="I25" s="8">
        <v>-66.242627313173045</v>
      </c>
    </row>
    <row r="26" spans="1:9" ht="12.9" x14ac:dyDescent="0.35">
      <c r="A26" s="62" t="s">
        <v>252</v>
      </c>
      <c r="B26" s="8">
        <v>-139.56983911733562</v>
      </c>
      <c r="C26" s="8">
        <v>25.986604700000136</v>
      </c>
      <c r="D26" s="8">
        <v>-96.43295163729141</v>
      </c>
      <c r="E26" s="8">
        <v>-79.838253982910246</v>
      </c>
      <c r="F26" s="8">
        <v>-72.438517379148053</v>
      </c>
      <c r="G26" s="8">
        <v>-58.825656702360703</v>
      </c>
      <c r="H26" s="8">
        <v>-55.060880657097798</v>
      </c>
      <c r="I26" s="8">
        <v>-49.47101269878209</v>
      </c>
    </row>
    <row r="27" spans="1:9" ht="12.9" x14ac:dyDescent="0.35">
      <c r="A27" s="63" t="s">
        <v>253</v>
      </c>
    </row>
    <row r="28" spans="1:9" ht="12.9" x14ac:dyDescent="0.35">
      <c r="A28" s="64" t="s">
        <v>254</v>
      </c>
      <c r="B28" s="65">
        <v>264.25700000000001</v>
      </c>
      <c r="C28" s="65">
        <v>733.45600000000002</v>
      </c>
      <c r="D28" s="65">
        <v>323.89999999999998</v>
      </c>
      <c r="E28" s="65">
        <v>305.10000000000002</v>
      </c>
      <c r="F28" s="65">
        <v>281.7</v>
      </c>
      <c r="G28" s="65">
        <v>251.6</v>
      </c>
      <c r="H28" s="65">
        <v>298.30000000000007</v>
      </c>
      <c r="I28" s="65">
        <v>259.39999999999998</v>
      </c>
    </row>
    <row r="29" spans="1:9" ht="12.9" x14ac:dyDescent="0.35">
      <c r="A29" s="64" t="s">
        <v>255</v>
      </c>
      <c r="B29" s="65">
        <v>-141.56100000000001</v>
      </c>
      <c r="C29" s="65">
        <v>-433.48700000000002</v>
      </c>
      <c r="D29" s="65">
        <v>-235</v>
      </c>
      <c r="E29" s="65">
        <v>-147</v>
      </c>
      <c r="F29" s="65">
        <v>-234</v>
      </c>
      <c r="G29" s="65">
        <v>-107.9</v>
      </c>
      <c r="H29" s="65">
        <v>-267.70000000000005</v>
      </c>
      <c r="I29" s="65">
        <v>-197.9</v>
      </c>
    </row>
    <row r="30" spans="1:9" ht="12.9" x14ac:dyDescent="0.35">
      <c r="A30" s="62" t="s">
        <v>256</v>
      </c>
      <c r="B30" s="8">
        <v>122.696</v>
      </c>
      <c r="C30" s="8">
        <v>299.96899999999999</v>
      </c>
      <c r="D30" s="8">
        <v>88.899999999999977</v>
      </c>
      <c r="E30" s="8">
        <v>158.10000000000002</v>
      </c>
      <c r="F30" s="8">
        <v>47.699999999999989</v>
      </c>
      <c r="G30" s="8">
        <v>143.69999999999999</v>
      </c>
      <c r="H30" s="8">
        <v>30.600000000000023</v>
      </c>
      <c r="I30" s="8">
        <v>61.499999999999972</v>
      </c>
    </row>
    <row r="31" spans="1:9" ht="12.9" x14ac:dyDescent="0.35">
      <c r="A31" s="62" t="s">
        <v>257</v>
      </c>
      <c r="B31" s="8">
        <v>-16.873839117335621</v>
      </c>
      <c r="C31" s="8">
        <v>325.95560470000015</v>
      </c>
      <c r="D31" s="8">
        <v>-7.5329516372914327</v>
      </c>
      <c r="E31" s="8">
        <v>78.261746017089777</v>
      </c>
      <c r="F31" s="8">
        <v>-24.738517379148064</v>
      </c>
      <c r="G31" s="8">
        <v>84.874343297639285</v>
      </c>
      <c r="H31" s="8">
        <v>-24.460880657097775</v>
      </c>
      <c r="I31" s="8">
        <v>12.028987301217882</v>
      </c>
    </row>
    <row r="32" spans="1:9" ht="22.4" hidden="1" customHeight="1" outlineLevel="1" x14ac:dyDescent="0.35">
      <c r="A32" s="19" t="s">
        <v>258</v>
      </c>
      <c r="B32" s="8">
        <v>-84.9438391173355</v>
      </c>
      <c r="C32" s="8">
        <v>-64.902395300000052</v>
      </c>
      <c r="D32" s="8">
        <v>-62.911343586772134</v>
      </c>
      <c r="E32" s="8">
        <v>-50.97815811126182</v>
      </c>
      <c r="F32" s="8">
        <v>-37.810720304795581</v>
      </c>
      <c r="G32" s="8">
        <v>-32.059635679902456</v>
      </c>
      <c r="H32" s="8">
        <v>-31.362775724162589</v>
      </c>
    </row>
    <row r="33" spans="1:9" ht="22.4" hidden="1" customHeight="1" outlineLevel="1" x14ac:dyDescent="0.35">
      <c r="A33" s="19" t="s">
        <v>259</v>
      </c>
      <c r="B33" s="68">
        <v>-1.9417891705761029E-2</v>
      </c>
      <c r="C33" s="68">
        <v>-1.4160647224604681E-2</v>
      </c>
      <c r="D33" s="68">
        <v>-1.2709362340762047E-2</v>
      </c>
      <c r="E33" s="68">
        <v>-9.6367028565712328E-3</v>
      </c>
      <c r="F33" s="68">
        <v>-6.8127423972604651E-3</v>
      </c>
      <c r="G33" s="68">
        <v>-5.5275233930866304E-3</v>
      </c>
      <c r="H33" s="68">
        <v>-5.1537389447193528E-3</v>
      </c>
    </row>
    <row r="34" spans="1:9" ht="12.9" collapsed="1" x14ac:dyDescent="0.35">
      <c r="A34" s="61"/>
      <c r="B34" s="61"/>
      <c r="C34" s="61"/>
      <c r="D34" s="61"/>
      <c r="E34" s="61"/>
      <c r="F34" s="61"/>
      <c r="G34" s="61"/>
      <c r="H34" s="61"/>
      <c r="I34" s="61"/>
    </row>
    <row r="35" spans="1:9" ht="12.9" x14ac:dyDescent="0.35">
      <c r="A35" s="249"/>
      <c r="B35" s="249"/>
      <c r="C35" s="249"/>
      <c r="D35" s="249"/>
      <c r="E35" s="249"/>
      <c r="F35" s="249"/>
      <c r="G35" s="249"/>
      <c r="H35" s="249"/>
    </row>
    <row r="36" spans="1:9" ht="12.9" x14ac:dyDescent="0.35">
      <c r="A36" s="14"/>
      <c r="B36" s="14"/>
      <c r="C36" s="14"/>
      <c r="D36" s="14"/>
      <c r="E36" s="14"/>
      <c r="F36" s="14"/>
    </row>
    <row r="37" spans="1:9" ht="12.9" hidden="1" outlineLevel="1" x14ac:dyDescent="0.35">
      <c r="A37" s="60" t="s">
        <v>260</v>
      </c>
      <c r="B37" s="69">
        <v>4374.5140000000001</v>
      </c>
      <c r="C37" s="69">
        <v>4583.2929999999997</v>
      </c>
      <c r="D37" s="69">
        <v>4950</v>
      </c>
      <c r="E37" s="69">
        <v>5290</v>
      </c>
      <c r="F37" s="69">
        <v>5550</v>
      </c>
      <c r="G37" s="69">
        <v>5800</v>
      </c>
      <c r="H37" s="69">
        <v>6085.4412807031404</v>
      </c>
    </row>
    <row r="38" spans="1:9" ht="12.45" customHeight="1" collapsed="1" x14ac:dyDescent="0.35"/>
  </sheetData>
  <mergeCells count="1">
    <mergeCell ref="A35:H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89294-30c7-4206-8bdd-a8cb99dcb2d8" xsi:nil="true"/>
    <Lesi_x00f0_ xmlns="818fb9ed-338f-4575-a100-9f644d8b95a0">true</Lesi_x00f0_>
    <_x00cd_lagifyrirprentun xmlns="818fb9ed-338f-4575-a100-9f644d8b95a0" xsi:nil="true"/>
    <Test xmlns="818fb9ed-338f-4575-a100-9f644d8b95a0">
      <UserInfo>
        <DisplayName/>
        <AccountId xsi:nil="true"/>
        <AccountType/>
      </UserInfo>
    </Test>
    <ATHS xmlns="818fb9ed-338f-4575-a100-9f644d8b95a0" xsi:nil="true"/>
    <lcf76f155ced4ddcb4097134ff3c332f xmlns="818fb9ed-338f-4575-a100-9f644d8b95a0">
      <Terms xmlns="http://schemas.microsoft.com/office/infopath/2007/PartnerControls"/>
    </lcf76f155ced4ddcb4097134ff3c332f>
    <Aths_x002e_ xmlns="818fb9ed-338f-4575-a100-9f644d8b95a0" xsi:nil="true"/>
    <Komi_x00f0__x00e1_vefinn xmlns="818fb9ed-338f-4575-a100-9f644d8b95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D9D0ED4FD3D5439EC81136330D2260" ma:contentTypeVersion="22" ma:contentTypeDescription="Create a new document." ma:contentTypeScope="" ma:versionID="a4e1c0a4cdcce503bbc98ff57cbf6635">
  <xsd:schema xmlns:xsd="http://www.w3.org/2001/XMLSchema" xmlns:xs="http://www.w3.org/2001/XMLSchema" xmlns:p="http://schemas.microsoft.com/office/2006/metadata/properties" xmlns:ns2="818fb9ed-338f-4575-a100-9f644d8b95a0" xmlns:ns3="f1489294-30c7-4206-8bdd-a8cb99dcb2d8" targetNamespace="http://schemas.microsoft.com/office/2006/metadata/properties" ma:root="true" ma:fieldsID="e58fa15f0f1c9791ae81aca6fb383916" ns2:_="" ns3:_="">
    <xsd:import namespace="818fb9ed-338f-4575-a100-9f644d8b95a0"/>
    <xsd:import namespace="f1489294-30c7-4206-8bdd-a8cb99dc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ATHS" minOccurs="0"/>
                <xsd:element ref="ns2:Lesi_x00f0_" minOccurs="0"/>
                <xsd:element ref="ns2:MediaServiceObjectDetectorVersions" minOccurs="0"/>
                <xsd:element ref="ns2:MediaServiceSearchProperties" minOccurs="0"/>
                <xsd:element ref="ns2:Test" minOccurs="0"/>
                <xsd:element ref="ns2:Komi_x00f0__x00e1_vefinn" minOccurs="0"/>
                <xsd:element ref="ns2:Aths_x002e_" minOccurs="0"/>
                <xsd:element ref="ns2:_x00cd_lagifyrirprentu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fb9ed-338f-4575-a100-9f644d8b95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91cd932-cc98-4095-8bcb-5b6fb66ada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THS" ma:index="22" nillable="true" ma:displayName="ATHS" ma:format="Dropdown" ma:internalName="ATHS">
      <xsd:simpleType>
        <xsd:restriction base="dms:Text">
          <xsd:maxLength value="255"/>
        </xsd:restriction>
      </xsd:simpleType>
    </xsd:element>
    <xsd:element name="Lesi_x00f0_" ma:index="23" nillable="true" ma:displayName="Lesið" ma:default="1" ma:format="Dropdown" ma:internalName="Lesi_x00f0_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est" ma:index="26" nillable="true" ma:displayName="Test" ma:format="Dropdown" ma:list="UserInfo" ma:SharePointGroup="0" ma:internalName="Tes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omi_x00f0__x00e1_vefinn" ma:index="27" nillable="true" ma:displayName="Staða" ma:format="Dropdown" ma:internalName="Komi_x00f0__x00e1_vefinn">
      <xsd:simpleType>
        <xsd:union memberTypes="dms:Text">
          <xsd:simpleType>
            <xsd:restriction base="dms:Choice">
              <xsd:enumeration value="Í vinnslu"/>
              <xsd:enumeration value="Útskrifað"/>
              <xsd:enumeration value="Komið á vefinn"/>
              <xsd:enumeration value="Breyting"/>
            </xsd:restriction>
          </xsd:simpleType>
        </xsd:union>
      </xsd:simpleType>
    </xsd:element>
    <xsd:element name="Aths_x002e_" ma:index="28" nillable="true" ma:displayName="Aths." ma:format="Dropdown" ma:internalName="Aths_x002e_">
      <xsd:simpleType>
        <xsd:restriction base="dms:Text">
          <xsd:maxLength value="255"/>
        </xsd:restriction>
      </xsd:simpleType>
    </xsd:element>
    <xsd:element name="_x00cd_lagifyrirprentun" ma:index="29" nillable="true" ma:displayName="Yfirfarið" ma:format="Dropdown" ma:internalName="_x00cd_lagifyrirprentu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89294-30c7-4206-8bdd-a8cb99dc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2a6f9d-4c8c-4ae2-a046-b6e838160d37}" ma:internalName="TaxCatchAll" ma:showField="CatchAllData" ma:web="f1489294-30c7-4206-8bdd-a8cb99dc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DEE87C-A1B0-48C2-A4AE-924C2BA7557F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818fb9ed-338f-4575-a100-9f644d8b95a0"/>
    <ds:schemaRef ds:uri="http://purl.org/dc/elements/1.1/"/>
    <ds:schemaRef ds:uri="http://purl.org/dc/dcmitype/"/>
    <ds:schemaRef ds:uri="http://schemas.microsoft.com/office/infopath/2007/PartnerControls"/>
    <ds:schemaRef ds:uri="f1489294-30c7-4206-8bdd-a8cb99dcb2d8"/>
  </ds:schemaRefs>
</ds:datastoreItem>
</file>

<file path=customXml/itemProps2.xml><?xml version="1.0" encoding="utf-8"?>
<ds:datastoreItem xmlns:ds="http://schemas.openxmlformats.org/officeDocument/2006/customXml" ds:itemID="{47D451DE-1C6F-49EE-84DA-E8B6917C50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F255BB-5E72-4FAB-9E81-F837DCFD6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fb9ed-338f-4575-a100-9f644d8b95a0"/>
    <ds:schemaRef ds:uri="f1489294-30c7-4206-8bdd-a8cb99dc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24</vt:i4>
      </vt:variant>
    </vt:vector>
  </HeadingPairs>
  <TitlesOfParts>
    <vt:vector size="24" baseType="lpstr">
      <vt:lpstr>Töfluyfirlit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Borgþórsdóttir Olsen</dc:creator>
  <cp:keywords/>
  <dc:description/>
  <cp:lastModifiedBy>Anna Borgþórsdóttir Olsen</cp:lastModifiedBy>
  <cp:revision/>
  <dcterms:created xsi:type="dcterms:W3CDTF">2026-03-19T08:52:38Z</dcterms:created>
  <dcterms:modified xsi:type="dcterms:W3CDTF">2026-03-27T09:38:13Z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8b67f9-f4c8-4356-80b8-97d601b9597d_Enabled">
    <vt:lpwstr>true</vt:lpwstr>
  </property>
  <property fmtid="{D5CDD505-2E9C-101B-9397-08002B2CF9AE}" pid="3" name="MSIP_Label_4d8b67f9-f4c8-4356-80b8-97d601b9597d_SetDate">
    <vt:lpwstr>2026-03-19T08:53:08Z</vt:lpwstr>
  </property>
  <property fmtid="{D5CDD505-2E9C-101B-9397-08002B2CF9AE}" pid="4" name="MSIP_Label_4d8b67f9-f4c8-4356-80b8-97d601b9597d_Method">
    <vt:lpwstr>Standard</vt:lpwstr>
  </property>
  <property fmtid="{D5CDD505-2E9C-101B-9397-08002B2CF9AE}" pid="5" name="MSIP_Label_4d8b67f9-f4c8-4356-80b8-97d601b9597d_Name">
    <vt:lpwstr>Varin</vt:lpwstr>
  </property>
  <property fmtid="{D5CDD505-2E9C-101B-9397-08002B2CF9AE}" pid="6" name="MSIP_Label_4d8b67f9-f4c8-4356-80b8-97d601b9597d_SiteId">
    <vt:lpwstr>bc14a44e-e0fb-4e0b-a535-100579d41b65</vt:lpwstr>
  </property>
  <property fmtid="{D5CDD505-2E9C-101B-9397-08002B2CF9AE}" pid="7" name="MSIP_Label_4d8b67f9-f4c8-4356-80b8-97d601b9597d_ActionId">
    <vt:lpwstr>fec4578e-fb73-4799-acc5-a1d74c572273</vt:lpwstr>
  </property>
  <property fmtid="{D5CDD505-2E9C-101B-9397-08002B2CF9AE}" pid="8" name="MSIP_Label_4d8b67f9-f4c8-4356-80b8-97d601b9597d_ContentBits">
    <vt:lpwstr>0</vt:lpwstr>
  </property>
  <property fmtid="{D5CDD505-2E9C-101B-9397-08002B2CF9AE}" pid="9" name="MSIP_Label_4d8b67f9-f4c8-4356-80b8-97d601b9597d_Tag">
    <vt:lpwstr>10, 3, 0, 1</vt:lpwstr>
  </property>
  <property fmtid="{D5CDD505-2E9C-101B-9397-08002B2CF9AE}" pid="10" name="ContentTypeId">
    <vt:lpwstr>0x0101001CD9D0ED4FD3D5439EC81136330D2260</vt:lpwstr>
  </property>
  <property fmtid="{D5CDD505-2E9C-101B-9397-08002B2CF9AE}" pid="11" name="MediaServiceImageTags">
    <vt:lpwstr/>
  </property>
</Properties>
</file>